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Dez 25\2006 Ref 13\2006 Ref 13\134 Wolf\2025\Laengenstatistik\"/>
    </mc:Choice>
  </mc:AlternateContent>
  <xr:revisionPtr revIDLastSave="0" documentId="13_ncr:1_{2371ABFD-6592-4116-A762-3395EAB86F6D}" xr6:coauthVersionLast="47" xr6:coauthVersionMax="47" xr10:uidLastSave="{00000000-0000-0000-0000-000000000000}"/>
  <bookViews>
    <workbookView xWindow="960" yWindow="2730" windowWidth="27840" windowHeight="13185" xr2:uid="{00000000-000D-0000-FFFF-FFFF00000000}"/>
  </bookViews>
  <sheets>
    <sheet name="STAT2025" sheetId="4" r:id="rId1"/>
  </sheets>
  <definedNames>
    <definedName name="_xlnm._FilterDatabase" localSheetId="0" hidden="1">STAT2025!$A$6:$S$6</definedName>
    <definedName name="_xlnm.Print_Area" localSheetId="0">STAT2025!$A$1:$P$404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00" i="4" l="1"/>
  <c r="K346" i="4"/>
  <c r="K219" i="4"/>
  <c r="K162" i="4"/>
  <c r="K160" i="4"/>
  <c r="K77" i="4"/>
  <c r="K156" i="4"/>
  <c r="K155" i="4"/>
  <c r="G163" i="4"/>
  <c r="K97" i="4" l="1"/>
  <c r="K98" i="4" l="1"/>
  <c r="K240" i="4"/>
  <c r="K91" i="4"/>
  <c r="G186" i="4" l="1"/>
  <c r="G185" i="4"/>
  <c r="G161" i="4"/>
  <c r="G162" i="4"/>
  <c r="G160" i="4"/>
  <c r="I153" i="4" l="1"/>
  <c r="G150" i="4"/>
  <c r="E106" i="4"/>
  <c r="I79" i="4"/>
  <c r="G83" i="4"/>
  <c r="I78" i="4"/>
  <c r="I66" i="4"/>
  <c r="G73" i="4"/>
  <c r="E73" i="4"/>
  <c r="G316" i="4" l="1"/>
  <c r="G332" i="4" l="1"/>
  <c r="L393" i="4" l="1"/>
  <c r="K377" i="4"/>
  <c r="M315" i="4" l="1"/>
  <c r="I315" i="4"/>
  <c r="L391" i="4" l="1"/>
  <c r="L395" i="4" s="1"/>
  <c r="M146" i="4" l="1"/>
  <c r="K308" i="4" l="1"/>
  <c r="K345" i="4" s="1"/>
  <c r="E321" i="4" l="1"/>
  <c r="E247" i="4"/>
  <c r="E116" i="4" l="1"/>
  <c r="E130" i="4" s="1"/>
  <c r="G117" i="4"/>
  <c r="G90" i="4" l="1"/>
  <c r="E83" i="4"/>
  <c r="E88" i="4"/>
  <c r="E302" i="4"/>
  <c r="G308" i="4"/>
  <c r="G307" i="4"/>
  <c r="G306" i="4"/>
  <c r="G305" i="4"/>
  <c r="E86" i="4" l="1"/>
  <c r="M99" i="4" l="1"/>
  <c r="M96" i="4"/>
  <c r="K157" i="4" l="1"/>
  <c r="J393" i="4" s="1"/>
  <c r="K150" i="4"/>
  <c r="J391" i="4" s="1"/>
  <c r="K314" i="4"/>
  <c r="M238" i="4"/>
  <c r="M220" i="4"/>
  <c r="M221" i="4"/>
  <c r="M222" i="4"/>
  <c r="M223" i="4"/>
  <c r="M224" i="4"/>
  <c r="M219" i="4"/>
  <c r="M211" i="4"/>
  <c r="M212" i="4"/>
  <c r="M213" i="4"/>
  <c r="M214" i="4"/>
  <c r="M215" i="4"/>
  <c r="M210" i="4"/>
  <c r="M314" i="4" l="1"/>
  <c r="M316" i="4" s="1"/>
  <c r="K316" i="4"/>
  <c r="J395" i="4"/>
  <c r="M298" i="4"/>
  <c r="M299" i="4"/>
  <c r="M300" i="4"/>
  <c r="M301" i="4"/>
  <c r="M297" i="4"/>
  <c r="K302" i="4"/>
  <c r="M290" i="4"/>
  <c r="M291" i="4"/>
  <c r="M292" i="4"/>
  <c r="M293" i="4"/>
  <c r="M289" i="4"/>
  <c r="K294" i="4"/>
  <c r="K305" i="4"/>
  <c r="K342" i="4" s="1"/>
  <c r="K90" i="4"/>
  <c r="K233" i="4" l="1"/>
  <c r="K275" i="4" s="1"/>
  <c r="K307" i="4" l="1"/>
  <c r="K344" i="4" s="1"/>
  <c r="K309" i="4"/>
  <c r="K225" i="4"/>
  <c r="K216" i="4"/>
  <c r="K228" i="4"/>
  <c r="K270" i="4" s="1"/>
  <c r="K230" i="4"/>
  <c r="K231" i="4"/>
  <c r="K273" i="4" s="1"/>
  <c r="K239" i="4"/>
  <c r="K232" i="4"/>
  <c r="K274" i="4" s="1"/>
  <c r="K229" i="4"/>
  <c r="K271" i="4" s="1"/>
  <c r="K306" i="4"/>
  <c r="K343" i="4" s="1"/>
  <c r="K241" i="4" l="1"/>
  <c r="K379" i="4"/>
  <c r="K347" i="4"/>
  <c r="K234" i="4"/>
  <c r="K272" i="4"/>
  <c r="K276" i="4" s="1"/>
  <c r="K310" i="4"/>
  <c r="K197" i="4"/>
  <c r="K163" i="4"/>
  <c r="K198" i="4" s="1"/>
  <c r="K170" i="4" l="1"/>
  <c r="M169" i="4"/>
  <c r="M168" i="4"/>
  <c r="M154" i="4"/>
  <c r="M155" i="4"/>
  <c r="M156" i="4"/>
  <c r="M153" i="4"/>
  <c r="M147" i="4"/>
  <c r="M148" i="4"/>
  <c r="M149" i="4"/>
  <c r="K161" i="4"/>
  <c r="K196" i="4" s="1"/>
  <c r="M170" i="4" l="1"/>
  <c r="K164" i="4"/>
  <c r="K195" i="4"/>
  <c r="K199" i="4" s="1"/>
  <c r="K87" i="4"/>
  <c r="K131" i="4" s="1"/>
  <c r="K88" i="4"/>
  <c r="K89" i="4"/>
  <c r="K133" i="4" s="1"/>
  <c r="K134" i="4"/>
  <c r="K92" i="4"/>
  <c r="K86" i="4"/>
  <c r="K130" i="4" s="1"/>
  <c r="K83" i="4"/>
  <c r="K365" i="4" s="1"/>
  <c r="K73" i="4"/>
  <c r="K363" i="4" s="1"/>
  <c r="M77" i="4"/>
  <c r="M78" i="4"/>
  <c r="M79" i="4"/>
  <c r="M80" i="4"/>
  <c r="M81" i="4"/>
  <c r="M82" i="4"/>
  <c r="M76" i="4"/>
  <c r="M67" i="4"/>
  <c r="M68" i="4"/>
  <c r="M69" i="4"/>
  <c r="M70" i="4"/>
  <c r="M71" i="4"/>
  <c r="M72" i="4"/>
  <c r="M66" i="4"/>
  <c r="K132" i="4" l="1"/>
  <c r="K136" i="4"/>
  <c r="K135" i="4"/>
  <c r="M73" i="4"/>
  <c r="K93" i="4"/>
  <c r="K367" i="4" s="1"/>
  <c r="M83" i="4"/>
  <c r="K137" i="4" l="1"/>
  <c r="K100" i="4"/>
  <c r="K381" i="4" s="1"/>
  <c r="G325" i="4"/>
  <c r="I215" i="4"/>
  <c r="I210" i="4" l="1"/>
  <c r="E163" i="4"/>
  <c r="M163" i="4" s="1"/>
  <c r="E179" i="4"/>
  <c r="G118" i="4"/>
  <c r="E112" i="4"/>
  <c r="I99" i="4"/>
  <c r="E89" i="4"/>
  <c r="G92" i="4" l="1"/>
  <c r="G333" i="4" l="1"/>
  <c r="G88" i="4" l="1"/>
  <c r="M88" i="4" s="1"/>
  <c r="G87" i="4"/>
  <c r="D403" i="4" l="1"/>
  <c r="E333" i="4"/>
  <c r="E332" i="4"/>
  <c r="G331" i="4"/>
  <c r="E331" i="4"/>
  <c r="G330" i="4"/>
  <c r="E330" i="4"/>
  <c r="G329" i="4"/>
  <c r="E329" i="4"/>
  <c r="E325" i="4"/>
  <c r="G324" i="4"/>
  <c r="E324" i="4"/>
  <c r="G323" i="4"/>
  <c r="E323" i="4"/>
  <c r="G322" i="4"/>
  <c r="E322" i="4"/>
  <c r="G321" i="4"/>
  <c r="I314" i="4"/>
  <c r="I316" i="4" s="1"/>
  <c r="G309" i="4"/>
  <c r="E309" i="4"/>
  <c r="E308" i="4"/>
  <c r="E307" i="4"/>
  <c r="E306" i="4"/>
  <c r="E305" i="4"/>
  <c r="G302" i="4"/>
  <c r="I301" i="4"/>
  <c r="I300" i="4"/>
  <c r="I299" i="4"/>
  <c r="I298" i="4"/>
  <c r="I297" i="4"/>
  <c r="G294" i="4"/>
  <c r="E294" i="4"/>
  <c r="I293" i="4"/>
  <c r="I292" i="4"/>
  <c r="I291" i="4"/>
  <c r="I290" i="4"/>
  <c r="I289" i="4"/>
  <c r="G261" i="4"/>
  <c r="G260" i="4"/>
  <c r="G259" i="4"/>
  <c r="E259" i="4"/>
  <c r="G258" i="4"/>
  <c r="E258" i="4"/>
  <c r="G257" i="4"/>
  <c r="E257" i="4"/>
  <c r="G256" i="4"/>
  <c r="E256" i="4"/>
  <c r="G252" i="4"/>
  <c r="E252" i="4"/>
  <c r="G251" i="4"/>
  <c r="E251" i="4"/>
  <c r="G250" i="4"/>
  <c r="E250" i="4"/>
  <c r="G249" i="4"/>
  <c r="E249" i="4"/>
  <c r="G248" i="4"/>
  <c r="E248" i="4"/>
  <c r="G247" i="4"/>
  <c r="G241" i="4"/>
  <c r="E240" i="4"/>
  <c r="M240" i="4" s="1"/>
  <c r="E239" i="4"/>
  <c r="M239" i="4" s="1"/>
  <c r="I238" i="4"/>
  <c r="G377" i="4" s="1"/>
  <c r="G233" i="4"/>
  <c r="E233" i="4"/>
  <c r="G232" i="4"/>
  <c r="E232" i="4"/>
  <c r="G231" i="4"/>
  <c r="E231" i="4"/>
  <c r="G230" i="4"/>
  <c r="E230" i="4"/>
  <c r="G229" i="4"/>
  <c r="E229" i="4"/>
  <c r="G228" i="4"/>
  <c r="E228" i="4"/>
  <c r="G225" i="4"/>
  <c r="E225" i="4"/>
  <c r="I224" i="4"/>
  <c r="I223" i="4"/>
  <c r="I222" i="4"/>
  <c r="I221" i="4"/>
  <c r="I220" i="4"/>
  <c r="I219" i="4"/>
  <c r="G216" i="4"/>
  <c r="E216" i="4"/>
  <c r="I214" i="4"/>
  <c r="I213" i="4"/>
  <c r="I212" i="4"/>
  <c r="I211" i="4"/>
  <c r="E186" i="4"/>
  <c r="E185" i="4"/>
  <c r="G184" i="4"/>
  <c r="E184" i="4"/>
  <c r="G183" i="4"/>
  <c r="E183" i="4"/>
  <c r="G179" i="4"/>
  <c r="G178" i="4"/>
  <c r="G197" i="4" s="1"/>
  <c r="E178" i="4"/>
  <c r="G177" i="4"/>
  <c r="E177" i="4"/>
  <c r="G176" i="4"/>
  <c r="E176" i="4"/>
  <c r="G170" i="4"/>
  <c r="E170" i="4"/>
  <c r="I169" i="4"/>
  <c r="I168" i="4"/>
  <c r="E162" i="4"/>
  <c r="E161" i="4"/>
  <c r="E160" i="4"/>
  <c r="G157" i="4"/>
  <c r="E157" i="4"/>
  <c r="I156" i="4"/>
  <c r="I155" i="4"/>
  <c r="I154" i="4"/>
  <c r="E150" i="4"/>
  <c r="I149" i="4"/>
  <c r="I148" i="4"/>
  <c r="I147" i="4"/>
  <c r="I146" i="4"/>
  <c r="E122" i="4"/>
  <c r="E136" i="4" s="1"/>
  <c r="G120" i="4"/>
  <c r="E120" i="4"/>
  <c r="G119" i="4"/>
  <c r="E119" i="4"/>
  <c r="E118" i="4"/>
  <c r="E117" i="4"/>
  <c r="G116" i="4"/>
  <c r="G112" i="4"/>
  <c r="G111" i="4"/>
  <c r="E111" i="4"/>
  <c r="G110" i="4"/>
  <c r="E110" i="4"/>
  <c r="G109" i="4"/>
  <c r="E109" i="4"/>
  <c r="G108" i="4"/>
  <c r="E108" i="4"/>
  <c r="G107" i="4"/>
  <c r="E107" i="4"/>
  <c r="E131" i="4" s="1"/>
  <c r="G106" i="4"/>
  <c r="G98" i="4"/>
  <c r="M98" i="4" s="1"/>
  <c r="G97" i="4"/>
  <c r="G379" i="4" s="1"/>
  <c r="E97" i="4"/>
  <c r="I96" i="4"/>
  <c r="E92" i="4"/>
  <c r="G91" i="4"/>
  <c r="E91" i="4"/>
  <c r="E90" i="4"/>
  <c r="M90" i="4" s="1"/>
  <c r="G89" i="4"/>
  <c r="E87" i="4"/>
  <c r="G86" i="4"/>
  <c r="I82" i="4"/>
  <c r="I81" i="4"/>
  <c r="I80" i="4"/>
  <c r="I77" i="4"/>
  <c r="I76" i="4"/>
  <c r="I72" i="4"/>
  <c r="I71" i="4"/>
  <c r="I69" i="4"/>
  <c r="I67" i="4"/>
  <c r="E93" i="4" l="1"/>
  <c r="E134" i="4"/>
  <c r="E133" i="4"/>
  <c r="E195" i="4"/>
  <c r="G187" i="4"/>
  <c r="E132" i="4"/>
  <c r="E196" i="4"/>
  <c r="I73" i="4"/>
  <c r="I83" i="4"/>
  <c r="I377" i="4"/>
  <c r="D391" i="4"/>
  <c r="E187" i="4"/>
  <c r="E121" i="4"/>
  <c r="E135" i="4" s="1"/>
  <c r="E379" i="4"/>
  <c r="E365" i="4"/>
  <c r="E363" i="4"/>
  <c r="I363" i="4" s="1"/>
  <c r="E234" i="4"/>
  <c r="G365" i="4"/>
  <c r="G234" i="4"/>
  <c r="G363" i="4"/>
  <c r="G100" i="4"/>
  <c r="I157" i="4"/>
  <c r="M97" i="4"/>
  <c r="M100" i="4" s="1"/>
  <c r="E197" i="4"/>
  <c r="M92" i="4"/>
  <c r="M86" i="4"/>
  <c r="M162" i="4"/>
  <c r="E198" i="4"/>
  <c r="M228" i="4"/>
  <c r="M230" i="4"/>
  <c r="M232" i="4"/>
  <c r="M294" i="4"/>
  <c r="M302" i="4"/>
  <c r="M306" i="4"/>
  <c r="M308" i="4"/>
  <c r="M91" i="4"/>
  <c r="M150" i="4"/>
  <c r="M160" i="4"/>
  <c r="M89" i="4"/>
  <c r="G131" i="4"/>
  <c r="M157" i="4"/>
  <c r="M87" i="4"/>
  <c r="M161" i="4"/>
  <c r="M216" i="4"/>
  <c r="M225" i="4"/>
  <c r="M229" i="4"/>
  <c r="M231" i="4"/>
  <c r="M233" i="4"/>
  <c r="M305" i="4"/>
  <c r="M307" i="4"/>
  <c r="M309" i="4"/>
  <c r="E271" i="4"/>
  <c r="E343" i="4"/>
  <c r="G271" i="4"/>
  <c r="G273" i="4"/>
  <c r="G275" i="4"/>
  <c r="G343" i="4"/>
  <c r="G345" i="4"/>
  <c r="E346" i="4"/>
  <c r="E261" i="4"/>
  <c r="G195" i="4"/>
  <c r="E270" i="4"/>
  <c r="E272" i="4"/>
  <c r="E345" i="4"/>
  <c r="G122" i="4"/>
  <c r="G136" i="4" s="1"/>
  <c r="E260" i="4"/>
  <c r="G270" i="4"/>
  <c r="I90" i="4"/>
  <c r="G93" i="4"/>
  <c r="G198" i="4"/>
  <c r="G196" i="4"/>
  <c r="I258" i="4"/>
  <c r="G132" i="4"/>
  <c r="G134" i="4"/>
  <c r="I185" i="4"/>
  <c r="I240" i="4"/>
  <c r="I330" i="4"/>
  <c r="I332" i="4"/>
  <c r="I239" i="4"/>
  <c r="G346" i="4"/>
  <c r="G342" i="4"/>
  <c r="G164" i="4"/>
  <c r="E310" i="4"/>
  <c r="I107" i="4"/>
  <c r="I109" i="4"/>
  <c r="I111" i="4"/>
  <c r="I118" i="4"/>
  <c r="I170" i="4"/>
  <c r="G274" i="4"/>
  <c r="G262" i="4"/>
  <c r="G272" i="4"/>
  <c r="I294" i="4"/>
  <c r="I321" i="4"/>
  <c r="E326" i="4"/>
  <c r="I325" i="4"/>
  <c r="E334" i="4"/>
  <c r="I333" i="4"/>
  <c r="E342" i="4"/>
  <c r="E100" i="4"/>
  <c r="G133" i="4"/>
  <c r="I150" i="4"/>
  <c r="I184" i="4"/>
  <c r="I186" i="4"/>
  <c r="I250" i="4"/>
  <c r="I257" i="4"/>
  <c r="E273" i="4"/>
  <c r="G334" i="4"/>
  <c r="I86" i="4"/>
  <c r="I88" i="4"/>
  <c r="I91" i="4"/>
  <c r="G121" i="4"/>
  <c r="I98" i="4"/>
  <c r="G113" i="4"/>
  <c r="E113" i="4"/>
  <c r="I116" i="4"/>
  <c r="I117" i="4"/>
  <c r="I120" i="4"/>
  <c r="G130" i="4"/>
  <c r="E164" i="4"/>
  <c r="I87" i="4"/>
  <c r="I89" i="4"/>
  <c r="I119" i="4"/>
  <c r="I161" i="4"/>
  <c r="I163" i="4"/>
  <c r="I92" i="4"/>
  <c r="I97" i="4"/>
  <c r="I106" i="4"/>
  <c r="I108" i="4"/>
  <c r="I110" i="4"/>
  <c r="I112" i="4"/>
  <c r="I160" i="4"/>
  <c r="I162" i="4"/>
  <c r="I176" i="4"/>
  <c r="I178" i="4"/>
  <c r="E180" i="4"/>
  <c r="I225" i="4"/>
  <c r="I229" i="4"/>
  <c r="I231" i="4"/>
  <c r="I233" i="4"/>
  <c r="E241" i="4"/>
  <c r="I248" i="4"/>
  <c r="I252" i="4"/>
  <c r="G253" i="4"/>
  <c r="I256" i="4"/>
  <c r="I302" i="4"/>
  <c r="G310" i="4"/>
  <c r="G344" i="4"/>
  <c r="I331" i="4"/>
  <c r="E344" i="4"/>
  <c r="I177" i="4"/>
  <c r="I179" i="4"/>
  <c r="G180" i="4"/>
  <c r="I183" i="4"/>
  <c r="I216" i="4"/>
  <c r="I228" i="4"/>
  <c r="I230" i="4"/>
  <c r="I232" i="4"/>
  <c r="I247" i="4"/>
  <c r="I249" i="4"/>
  <c r="I251" i="4"/>
  <c r="E253" i="4"/>
  <c r="I259" i="4"/>
  <c r="I305" i="4"/>
  <c r="I307" i="4"/>
  <c r="I309" i="4"/>
  <c r="I323" i="4"/>
  <c r="I306" i="4"/>
  <c r="I308" i="4"/>
  <c r="I322" i="4"/>
  <c r="I324" i="4"/>
  <c r="G326" i="4"/>
  <c r="I329" i="4"/>
  <c r="E367" i="4" l="1"/>
  <c r="G123" i="4"/>
  <c r="E123" i="4"/>
  <c r="I379" i="4"/>
  <c r="M379" i="4"/>
  <c r="F391" i="4"/>
  <c r="F393" i="4"/>
  <c r="I100" i="4"/>
  <c r="E262" i="4"/>
  <c r="G367" i="4"/>
  <c r="I345" i="4"/>
  <c r="I196" i="4"/>
  <c r="E274" i="4"/>
  <c r="M342" i="4"/>
  <c r="M198" i="4"/>
  <c r="M136" i="4"/>
  <c r="M134" i="4"/>
  <c r="M93" i="4"/>
  <c r="M344" i="4"/>
  <c r="M377" i="4"/>
  <c r="E381" i="4"/>
  <c r="I132" i="4"/>
  <c r="M132" i="4"/>
  <c r="M133" i="4"/>
  <c r="M272" i="4"/>
  <c r="I272" i="4"/>
  <c r="M197" i="4"/>
  <c r="M131" i="4"/>
  <c r="M195" i="4"/>
  <c r="I195" i="4"/>
  <c r="M271" i="4"/>
  <c r="I271" i="4"/>
  <c r="M274" i="4"/>
  <c r="M164" i="4"/>
  <c r="M234" i="4"/>
  <c r="M310" i="4"/>
  <c r="M130" i="4"/>
  <c r="M346" i="4"/>
  <c r="M343" i="4"/>
  <c r="I343" i="4"/>
  <c r="M241" i="4"/>
  <c r="E199" i="4"/>
  <c r="M273" i="4"/>
  <c r="M196" i="4"/>
  <c r="M345" i="4"/>
  <c r="M270" i="4"/>
  <c r="I270" i="4"/>
  <c r="I273" i="4"/>
  <c r="G276" i="4"/>
  <c r="I261" i="4"/>
  <c r="I198" i="4"/>
  <c r="I122" i="4"/>
  <c r="I121" i="4"/>
  <c r="I260" i="4"/>
  <c r="I262" i="4" s="1"/>
  <c r="G199" i="4"/>
  <c r="G381" i="4"/>
  <c r="I197" i="4"/>
  <c r="E275" i="4"/>
  <c r="M275" i="4" s="1"/>
  <c r="I136" i="4"/>
  <c r="I134" i="4"/>
  <c r="I130" i="4"/>
  <c r="I133" i="4"/>
  <c r="I346" i="4"/>
  <c r="D393" i="4"/>
  <c r="I342" i="4"/>
  <c r="E347" i="4"/>
  <c r="I187" i="4"/>
  <c r="G347" i="4"/>
  <c r="I365" i="4"/>
  <c r="I164" i="4"/>
  <c r="I253" i="4"/>
  <c r="G135" i="4"/>
  <c r="M135" i="4" s="1"/>
  <c r="I334" i="4"/>
  <c r="I326" i="4"/>
  <c r="I234" i="4"/>
  <c r="I310" i="4"/>
  <c r="I180" i="4"/>
  <c r="I131" i="4"/>
  <c r="E137" i="4"/>
  <c r="I113" i="4"/>
  <c r="G137" i="4"/>
  <c r="M363" i="4"/>
  <c r="I123" i="4"/>
  <c r="I274" i="4"/>
  <c r="I344" i="4"/>
  <c r="I241" i="4"/>
  <c r="I93" i="4"/>
  <c r="H393" i="4" l="1"/>
  <c r="F395" i="4"/>
  <c r="H391" i="4"/>
  <c r="I367" i="4"/>
  <c r="I135" i="4"/>
  <c r="M137" i="4"/>
  <c r="I199" i="4"/>
  <c r="M276" i="4"/>
  <c r="I381" i="4"/>
  <c r="M347" i="4"/>
  <c r="M199" i="4"/>
  <c r="I275" i="4"/>
  <c r="E276" i="4"/>
  <c r="D395" i="4" s="1"/>
  <c r="I347" i="4"/>
  <c r="N393" i="4"/>
  <c r="M365" i="4"/>
  <c r="M367" i="4" s="1"/>
  <c r="M381" i="4"/>
  <c r="N391" i="4"/>
  <c r="I137" i="4"/>
  <c r="N395" i="4" l="1"/>
  <c r="I276" i="4"/>
  <c r="H395" i="4" s="1"/>
</calcChain>
</file>

<file path=xl/sharedStrings.xml><?xml version="1.0" encoding="utf-8"?>
<sst xmlns="http://schemas.openxmlformats.org/spreadsheetml/2006/main" count="298" uniqueCount="82">
  <si>
    <t>Bundesstraßen</t>
  </si>
  <si>
    <t xml:space="preserve">    Kreisstraßen    </t>
  </si>
  <si>
    <t>Summe B+L+K</t>
  </si>
  <si>
    <t>Landkreis Gotha</t>
  </si>
  <si>
    <t>LK Saalfeld-Rudolstadt</t>
  </si>
  <si>
    <t>Landkreis Sömmerda</t>
  </si>
  <si>
    <t>Landkreis Weimarer Land</t>
  </si>
  <si>
    <t>Kreisfreie Stadt Erfurt</t>
  </si>
  <si>
    <t>Kreisfreie Stadt Weimar</t>
  </si>
  <si>
    <t>Summe:</t>
  </si>
  <si>
    <t>Summe</t>
  </si>
  <si>
    <t>Landkreis</t>
  </si>
  <si>
    <t xml:space="preserve">Kreisfreie Stadt Erfurt </t>
  </si>
  <si>
    <t xml:space="preserve">)1 Die kreisfreie Stadt ist Träger der Straßenbaulast der Kreistraßen (Ortsdurchfahrt und freie Strecke) </t>
  </si>
  <si>
    <t>Kyffhäuserkreis</t>
  </si>
  <si>
    <t xml:space="preserve">Landkreis Eichsfeld </t>
  </si>
  <si>
    <t>Landkreis Nordhausen</t>
  </si>
  <si>
    <t>Wartburgkreis</t>
  </si>
  <si>
    <t>Landkreis Hildburghausen</t>
  </si>
  <si>
    <t>Landkreis Sonneberg</t>
  </si>
  <si>
    <t>Kreisfreie Stadt Suhl</t>
  </si>
  <si>
    <t>Saale-Orla-Kreis</t>
  </si>
  <si>
    <t>Landkreis Greiz</t>
  </si>
  <si>
    <t>Saale-Holzland-Kreis</t>
  </si>
  <si>
    <t>Kreisfreie Stadt Jena</t>
  </si>
  <si>
    <t>Kreisfreie Stadt Gera</t>
  </si>
  <si>
    <t xml:space="preserve">)1 Die kreisfreie Stadt ist Träger der Straßenbaulast der Kreisstraßen (Ortsdurchfahrt und freie Strecke) </t>
  </si>
  <si>
    <t>Unstrut-Hainich-Kreis: Mühlhausen</t>
  </si>
  <si>
    <t>Landkreis Gotha: Gotha</t>
  </si>
  <si>
    <t>,</t>
  </si>
  <si>
    <t>1. Straßenlängen aller Baulastträger</t>
  </si>
  <si>
    <t>1.2 Ortsdurchfahrten (OD)</t>
  </si>
  <si>
    <t xml:space="preserve">    Summe</t>
  </si>
  <si>
    <t xml:space="preserve">   Landesstraßen  </t>
  </si>
  <si>
    <t>Landesstraßen</t>
  </si>
  <si>
    <t>Kreisstraßen</t>
  </si>
  <si>
    <t>3.1 Freie Strecke in Baulast des Bundes und des Landes</t>
  </si>
  <si>
    <t>3.2 Ortsdurchfahrten in Baulast des Bundes und des Landes</t>
  </si>
  <si>
    <t>3. Straßenlängen nach Baulasten gegliedert</t>
  </si>
  <si>
    <t>Ilm-Kreis</t>
  </si>
  <si>
    <t>Unstrut-Hainich-Kreis</t>
  </si>
  <si>
    <t>Gotha</t>
  </si>
  <si>
    <t>3.1 Freie Strecke</t>
  </si>
  <si>
    <t>3.2 Ortsdurchfahrten</t>
  </si>
  <si>
    <t xml:space="preserve">   Kreisstraßen</t>
  </si>
  <si>
    <t>1.1 Freie Strecke (FS)</t>
  </si>
  <si>
    <t>1.3 Summe (FS+OD)</t>
  </si>
  <si>
    <t>3.3 Summe (FS+OD) in Baulast des Bundes, des Landes und der Landkreise und kreisfreien Städte</t>
  </si>
  <si>
    <t>3.3 Summe (FS+OD) in Baulast des Bundes, des Landes und der Landkreise</t>
  </si>
  <si>
    <t>2. Ortsdurchfahrten in Baulast der Gemeinden und kreisfreien Städte gemäß § 5 FStrG und § 43 ThürStrG</t>
  </si>
  <si>
    <t xml:space="preserve">2. Ortsdurchfahrten in Baulast der Gemeinden und kreisfreien Städte gem. § 5 FStrG und § 43 ThürStrG </t>
  </si>
  <si>
    <t>Landkreise</t>
  </si>
  <si>
    <t>kreisfreie Städte</t>
  </si>
  <si>
    <t>2.2 kreisfreien Städte</t>
  </si>
  <si>
    <t>2.1 Gemeinden</t>
  </si>
  <si>
    <t xml:space="preserve">  Summe
Bund/Land/Kreis</t>
  </si>
  <si>
    <t>Landkreis Saalfeld-Rudolstadt</t>
  </si>
  <si>
    <t>Landkreis Nordhausen: Nordhausen</t>
  </si>
  <si>
    <t>Landkreis Altenburger Land</t>
  </si>
  <si>
    <t>Landkreis Schmalkalden-Meiningen</t>
  </si>
  <si>
    <t>Landkreis Altenburger Land: Altenburg</t>
  </si>
  <si>
    <t>1.3 Summe</t>
  </si>
  <si>
    <t>2.3. Summe</t>
  </si>
  <si>
    <t>1.1 Freie Strecke gesamt</t>
  </si>
  <si>
    <t>1.2 Ortsdurchfahrten gesamt</t>
  </si>
  <si>
    <t>3.3 Summe</t>
  </si>
  <si>
    <t>Längenstatistik</t>
  </si>
  <si>
    <r>
      <t xml:space="preserve">1.Straßenlängen, alle Baulastträger </t>
    </r>
    <r>
      <rPr>
        <b/>
        <u/>
        <sz val="14"/>
        <rFont val="Arial"/>
        <family val="2"/>
      </rPr>
      <t>ohne</t>
    </r>
    <r>
      <rPr>
        <b/>
        <sz val="14"/>
        <rFont val="Arial"/>
        <family val="2"/>
      </rPr>
      <t xml:space="preserve"> Astlängen</t>
    </r>
  </si>
  <si>
    <t>2. Ortsdurchfahrten in Baulast der Gemeinden gemäß § 5 FStrG und § 43 ThürStrG</t>
  </si>
  <si>
    <r>
      <t xml:space="preserve">3. Straßenlängen in Baulast des Bundes, des Landes, der Landkreise und der kreisfreien Städte </t>
    </r>
    <r>
      <rPr>
        <b/>
        <u/>
        <sz val="14"/>
        <rFont val="Arial"/>
        <family val="2"/>
      </rPr>
      <t>ohne</t>
    </r>
    <r>
      <rPr>
        <b/>
        <sz val="14"/>
        <rFont val="Arial"/>
        <family val="2"/>
      </rPr>
      <t xml:space="preserve"> Astlängen</t>
    </r>
  </si>
  <si>
    <t>Ilm-Kreis: Ilmenau</t>
  </si>
  <si>
    <t xml:space="preserve"> der Bundes-, Landes- und Kreisstraßen für die Zuständigkeitsbereiche der Regionen Mitte, Nord, Ost und Südwest</t>
  </si>
  <si>
    <t>Wartburgkreis: Eisenach</t>
  </si>
  <si>
    <t>3.4 Astlängen in Baulast des Bundes und des Landes</t>
  </si>
  <si>
    <t>Stand: 01.Januar 2025</t>
  </si>
  <si>
    <t>Ausgabe 30.04.2025</t>
  </si>
  <si>
    <r>
      <rPr>
        <b/>
        <u/>
        <sz val="16"/>
        <rFont val="Arial"/>
        <family val="2"/>
      </rPr>
      <t xml:space="preserve"> Region Mitte </t>
    </r>
    <r>
      <rPr>
        <b/>
        <u/>
        <sz val="14"/>
        <rFont val="Arial"/>
        <family val="2"/>
      </rPr>
      <t xml:space="preserve">
</t>
    </r>
    <r>
      <rPr>
        <sz val="14"/>
        <rFont val="Arial"/>
        <family val="2"/>
      </rPr>
      <t xml:space="preserve">Länge der Straßen des überörtlichen Verkehrs </t>
    </r>
    <r>
      <rPr>
        <u/>
        <sz val="14"/>
        <rFont val="Arial"/>
        <family val="2"/>
      </rPr>
      <t>ohne</t>
    </r>
    <r>
      <rPr>
        <sz val="14"/>
        <rFont val="Arial"/>
        <family val="2"/>
      </rPr>
      <t xml:space="preserve"> Astlängen, Stand 01.01.2025</t>
    </r>
  </si>
  <si>
    <r>
      <t xml:space="preserve"> Region</t>
    </r>
    <r>
      <rPr>
        <b/>
        <u/>
        <sz val="16"/>
        <rFont val="Arial"/>
        <family val="2"/>
      </rPr>
      <t xml:space="preserve"> Südwest </t>
    </r>
    <r>
      <rPr>
        <b/>
        <u/>
        <sz val="14"/>
        <rFont val="Arial"/>
        <family val="2"/>
      </rPr>
      <t xml:space="preserve">
</t>
    </r>
    <r>
      <rPr>
        <sz val="14"/>
        <rFont val="Arial"/>
        <family val="2"/>
      </rPr>
      <t xml:space="preserve">Länge der Straßen des überörtlichen Verkehrs </t>
    </r>
    <r>
      <rPr>
        <u/>
        <sz val="14"/>
        <rFont val="Arial"/>
        <family val="2"/>
      </rPr>
      <t>ohne</t>
    </r>
    <r>
      <rPr>
        <sz val="14"/>
        <rFont val="Arial"/>
        <family val="2"/>
      </rPr>
      <t xml:space="preserve"> Astlängen, Stand 01.01.2025</t>
    </r>
  </si>
  <si>
    <r>
      <rPr>
        <b/>
        <u/>
        <sz val="16"/>
        <rFont val="Arial"/>
        <family val="2"/>
      </rPr>
      <t xml:space="preserve"> Region Ost</t>
    </r>
    <r>
      <rPr>
        <b/>
        <u/>
        <sz val="14"/>
        <rFont val="Arial"/>
        <family val="2"/>
      </rPr>
      <t xml:space="preserve">
</t>
    </r>
    <r>
      <rPr>
        <sz val="14"/>
        <rFont val="Arial"/>
        <family val="2"/>
      </rPr>
      <t xml:space="preserve">Länge der Straßen des überörtlichen Verkehrs </t>
    </r>
    <r>
      <rPr>
        <u/>
        <sz val="14"/>
        <rFont val="Arial"/>
        <family val="2"/>
      </rPr>
      <t>ohne</t>
    </r>
    <r>
      <rPr>
        <sz val="14"/>
        <rFont val="Arial"/>
        <family val="2"/>
      </rPr>
      <t xml:space="preserve"> Astlängen, Stand 01.01.2025</t>
    </r>
  </si>
  <si>
    <r>
      <rPr>
        <b/>
        <u/>
        <sz val="16"/>
        <rFont val="Arial"/>
        <family val="2"/>
      </rPr>
      <t xml:space="preserve"> Region Nord </t>
    </r>
    <r>
      <rPr>
        <b/>
        <u/>
        <sz val="14"/>
        <rFont val="Arial"/>
        <family val="2"/>
      </rPr>
      <t xml:space="preserve">
</t>
    </r>
    <r>
      <rPr>
        <sz val="14"/>
        <rFont val="Arial"/>
        <family val="2"/>
      </rPr>
      <t xml:space="preserve">Länge der Straßen des überörtlichen Verkehrs </t>
    </r>
    <r>
      <rPr>
        <u/>
        <sz val="14"/>
        <rFont val="Arial"/>
        <family val="2"/>
      </rPr>
      <t>ohne</t>
    </r>
    <r>
      <rPr>
        <sz val="14"/>
        <rFont val="Arial"/>
        <family val="2"/>
      </rPr>
      <t xml:space="preserve"> Astlängen, Stand 01.01.2025</t>
    </r>
  </si>
  <si>
    <r>
      <t xml:space="preserve">Die vorliegende Längenstatistik basiert auf der Straßeninformationsbank der Straßenbauverwaltung Thüringens. 
Die Längen der Kreisstraßen wurden den Zuarbeiten der einzelnen Kreisverwaltungen bzw. der kreisfreien Städte entnommen. 
Gemäß Bundesfernstraßengesetz (FStrG) sind Gemeinden mit mehr als 80.000 Einwohnern Träger der Straßenbaulast, d.h. für die Ortsdurchfahrten dieser Gemeinden ist die jeweilige Gemeinde selbst für den Bau und die Unterhaltung verantwortlich.
Nach dem Thüringer Straßengesetz (ThürStrG) trifft dies für Ortsdurchfahrten von Landes- und Kreisstraßen mit mehr als 30.000 Einwohnern zu. 
Zu Längenänderungen gegenüber dem Vorjahr kann es durch Neufestsetzungen von Ortdurchfahrten, Straßenneubau, Umstufungen, Neumessungen o.ä. kommen.
</t>
    </r>
    <r>
      <rPr>
        <b/>
        <u/>
        <sz val="12"/>
        <rFont val="Arial"/>
        <family val="2"/>
      </rPr>
      <t xml:space="preserve">Erläuterung:
</t>
    </r>
    <r>
      <rPr>
        <sz val="12"/>
        <rFont val="Arial"/>
        <family val="2"/>
      </rPr>
      <t xml:space="preserve">In der nachfolgenden Aufstellung sind Astlängen (das sind Auffahrten zu den Bundes-Landes-oder Kreisstraßen) nicht enthalten. </t>
    </r>
  </si>
  <si>
    <t>Zusammenfassung Längenstatistik Freistaat Thüringen - Stand 01.01.25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</si>
</sst>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
    <numFmt numFmtId="167" formatCode="0\ &quot;km&quot;"/>
    <numFmt numFmtId="168" formatCode="#,##0\ &quot;km&quot;"/>
    <numFmt numFmtId="169" formatCode="#,##0\ &quot;km)1&quot;"/>
  </numFmts>
  <fonts count="43" x14ac:knownFonts="1">
    <font>
      <sz val="10"/>
      <name val="MS Sans Serif"/>
    </font>
    <font>
      <b/>
      <sz val="12"/>
      <name val="MS Sans Serif"/>
      <family val="2"/>
    </font>
    <font>
      <sz val="12"/>
      <name val="MS Sans Serif"/>
      <family val="2"/>
    </font>
    <font>
      <sz val="12"/>
      <color indexed="12"/>
      <name val="MS Sans Serif"/>
      <family val="2"/>
    </font>
    <font>
      <sz val="12"/>
      <color indexed="10"/>
      <name val="MS Sans Serif"/>
      <family val="2"/>
    </font>
    <font>
      <i/>
      <sz val="12"/>
      <name val="MS Sans Serif"/>
      <family val="2"/>
    </font>
    <font>
      <i/>
      <sz val="12"/>
      <color indexed="10"/>
      <name val="MS Sans Serif"/>
      <family val="2"/>
    </font>
    <font>
      <b/>
      <sz val="12"/>
      <name val="Arial"/>
      <family val="2"/>
    </font>
    <font>
      <sz val="12"/>
      <name val="Arial"/>
      <family val="2"/>
    </font>
    <font>
      <b/>
      <u/>
      <sz val="12"/>
      <name val="Arial"/>
      <family val="2"/>
    </font>
    <font>
      <b/>
      <u/>
      <sz val="14"/>
      <name val="Arial"/>
      <family val="2"/>
    </font>
    <font>
      <b/>
      <u val="doubleAccounting"/>
      <sz val="12"/>
      <name val="Arial"/>
      <family val="2"/>
    </font>
    <font>
      <u val="doubleAccounting"/>
      <sz val="12"/>
      <name val="Arial"/>
      <family val="2"/>
    </font>
    <font>
      <i/>
      <sz val="12"/>
      <name val="Arial"/>
      <family val="2"/>
    </font>
    <font>
      <sz val="14"/>
      <name val="Arial"/>
      <family val="2"/>
    </font>
    <font>
      <u/>
      <sz val="14"/>
      <name val="Arial"/>
      <family val="2"/>
    </font>
    <font>
      <b/>
      <sz val="18"/>
      <name val="Arial"/>
      <family val="2"/>
    </font>
    <font>
      <b/>
      <u/>
      <sz val="16"/>
      <name val="Arial"/>
      <family val="2"/>
    </font>
    <font>
      <b/>
      <sz val="14"/>
      <name val="Arial"/>
      <family val="2"/>
    </font>
    <font>
      <sz val="18"/>
      <name val="MS Sans Serif"/>
    </font>
    <font>
      <b/>
      <sz val="20"/>
      <name val="Arial"/>
      <family val="2"/>
    </font>
    <font>
      <i/>
      <sz val="14"/>
      <name val="Arial"/>
      <family val="2"/>
    </font>
    <font>
      <sz val="12"/>
      <color rgb="FFFF0000"/>
      <name val="Arial"/>
      <family val="2"/>
    </font>
    <font>
      <b/>
      <sz val="12"/>
      <color rgb="FFFF0000"/>
      <name val="Arial"/>
      <family val="2"/>
    </font>
    <font>
      <sz val="14"/>
      <color rgb="FFFF0000"/>
      <name val="Arial"/>
      <family val="2"/>
    </font>
    <font>
      <b/>
      <sz val="14"/>
      <color rgb="FFFF0000"/>
      <name val="Arial"/>
      <family val="2"/>
    </font>
    <font>
      <b/>
      <u val="doubleAccounting"/>
      <sz val="12"/>
      <color rgb="FFFF0000"/>
      <name val="Arial"/>
      <family val="2"/>
    </font>
    <font>
      <u val="doubleAccounting"/>
      <sz val="12"/>
      <color rgb="FFFF0000"/>
      <name val="Arial"/>
      <family val="2"/>
    </font>
    <font>
      <b/>
      <sz val="9"/>
      <name val="Arial"/>
      <family val="2"/>
    </font>
    <font>
      <i/>
      <sz val="9"/>
      <name val="MS Sans Serif"/>
      <family val="2"/>
    </font>
    <font>
      <i/>
      <sz val="9"/>
      <name val="Arial"/>
      <family val="2"/>
    </font>
    <font>
      <sz val="9"/>
      <name val="Arial"/>
      <family val="2"/>
    </font>
    <font>
      <b/>
      <sz val="9"/>
      <name val="MS Sans Serif"/>
      <family val="2"/>
    </font>
    <font>
      <b/>
      <i/>
      <sz val="9"/>
      <name val="MS Sans Serif"/>
      <family val="2"/>
    </font>
    <font>
      <b/>
      <sz val="12"/>
      <color rgb="FFFF0000"/>
      <name val="MS Sans Serif"/>
    </font>
    <font>
      <sz val="12"/>
      <color rgb="FFFF0000"/>
      <name val="MS Sans Serif"/>
    </font>
    <font>
      <i/>
      <sz val="12"/>
      <color rgb="FFFF0000"/>
      <name val="Arial"/>
      <family val="2"/>
    </font>
    <font>
      <sz val="12"/>
      <color rgb="FFFF0000"/>
      <name val="MS Sans Serif"/>
      <family val="2"/>
    </font>
    <font>
      <i/>
      <sz val="12"/>
      <color rgb="FFFF0000"/>
      <name val="MS Sans Serif"/>
      <family val="2"/>
    </font>
    <font>
      <b/>
      <sz val="12"/>
      <color rgb="FFFF0000"/>
      <name val="MS Sans Serif"/>
      <family val="2"/>
    </font>
    <font>
      <b/>
      <i/>
      <sz val="12"/>
      <name val="Arial"/>
      <family val="2"/>
    </font>
    <font>
      <sz val="12"/>
      <name val="MS Sans Serif"/>
    </font>
    <font>
      <sz val="9"/>
      <name val="MS Sans Serif"/>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bottom style="double">
        <color indexed="64"/>
      </bottom>
      <diagonal/>
    </border>
    <border>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thin">
        <color indexed="64"/>
      </top>
      <bottom/>
      <diagonal/>
    </border>
    <border>
      <left style="double">
        <color indexed="64"/>
      </left>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top style="double">
        <color auto="1"/>
      </top>
      <bottom/>
      <diagonal/>
    </border>
    <border>
      <left/>
      <right/>
      <top/>
      <bottom style="double">
        <color auto="1"/>
      </bottom>
      <diagonal/>
    </border>
  </borders>
  <cellStyleXfs count="1">
    <xf numFmtId="0" fontId="0" fillId="0" borderId="0"/>
  </cellStyleXfs>
  <cellXfs count="442">
    <xf numFmtId="0" fontId="0" fillId="0" borderId="0" xfId="0"/>
    <xf numFmtId="164" fontId="2" fillId="0" borderId="0" xfId="0" applyNumberFormat="1" applyFont="1"/>
    <xf numFmtId="164" fontId="2" fillId="0" borderId="0" xfId="0" applyNumberFormat="1" applyFont="1" applyBorder="1" applyAlignment="1">
      <alignment horizontal="left"/>
    </xf>
    <xf numFmtId="164" fontId="2" fillId="0" borderId="0" xfId="0" applyNumberFormat="1" applyFont="1" applyBorder="1"/>
    <xf numFmtId="164" fontId="2" fillId="0" borderId="0" xfId="0" applyNumberFormat="1" applyFont="1" applyAlignment="1">
      <alignment horizontal="left"/>
    </xf>
    <xf numFmtId="164" fontId="2" fillId="0" borderId="0" xfId="0" applyNumberFormat="1" applyFont="1" applyAlignment="1">
      <alignment horizontal="center"/>
    </xf>
    <xf numFmtId="164" fontId="5" fillId="0" borderId="0" xfId="0" applyNumberFormat="1" applyFont="1"/>
    <xf numFmtId="164" fontId="2" fillId="0" borderId="0" xfId="0" applyNumberFormat="1" applyFont="1" applyBorder="1" applyAlignment="1">
      <alignment horizontal="center"/>
    </xf>
    <xf numFmtId="164" fontId="6" fillId="0" borderId="0" xfId="0" applyNumberFormat="1" applyFont="1"/>
    <xf numFmtId="164" fontId="2" fillId="0" borderId="0" xfId="0" applyNumberFormat="1" applyFont="1" applyAlignment="1">
      <alignment vertical="center"/>
    </xf>
    <xf numFmtId="164" fontId="5" fillId="0" borderId="0" xfId="0" applyNumberFormat="1" applyFont="1" applyAlignment="1">
      <alignment vertical="center"/>
    </xf>
    <xf numFmtId="164" fontId="1" fillId="0" borderId="0" xfId="0" applyNumberFormat="1" applyFont="1" applyAlignment="1">
      <alignment vertical="center"/>
    </xf>
    <xf numFmtId="164" fontId="2" fillId="0" borderId="0" xfId="0" applyNumberFormat="1" applyFont="1" applyAlignment="1">
      <alignment horizontal="left" vertical="center"/>
    </xf>
    <xf numFmtId="164" fontId="3" fillId="0" borderId="0" xfId="0" applyNumberFormat="1" applyFont="1" applyAlignment="1">
      <alignment vertical="center"/>
    </xf>
    <xf numFmtId="3" fontId="2" fillId="0" borderId="0" xfId="0" applyNumberFormat="1" applyFont="1" applyBorder="1" applyAlignment="1">
      <alignment vertical="center"/>
    </xf>
    <xf numFmtId="164" fontId="4" fillId="0" borderId="0" xfId="0" applyNumberFormat="1" applyFont="1" applyAlignment="1">
      <alignment vertical="center"/>
    </xf>
    <xf numFmtId="164" fontId="2" fillId="0" borderId="0" xfId="0" applyNumberFormat="1" applyFont="1" applyBorder="1" applyAlignment="1">
      <alignment vertical="center"/>
    </xf>
    <xf numFmtId="0" fontId="2" fillId="0" borderId="0" xfId="0" applyFont="1" applyAlignment="1">
      <alignment vertical="center"/>
    </xf>
    <xf numFmtId="164" fontId="8" fillId="0" borderId="0" xfId="0" applyNumberFormat="1" applyFont="1" applyAlignment="1">
      <alignment vertical="center"/>
    </xf>
    <xf numFmtId="164" fontId="7" fillId="0" borderId="0" xfId="0" applyNumberFormat="1" applyFont="1" applyAlignment="1">
      <alignment vertical="center"/>
    </xf>
    <xf numFmtId="164" fontId="9" fillId="0" borderId="0" xfId="0" applyNumberFormat="1" applyFont="1" applyAlignment="1">
      <alignment horizontal="left" vertical="center"/>
    </xf>
    <xf numFmtId="167" fontId="2" fillId="0" borderId="0" xfId="0" applyNumberFormat="1" applyFont="1" applyAlignment="1">
      <alignment vertical="center"/>
    </xf>
    <xf numFmtId="167" fontId="8" fillId="0" borderId="0" xfId="0" applyNumberFormat="1" applyFont="1" applyAlignment="1">
      <alignment vertical="center"/>
    </xf>
    <xf numFmtId="167" fontId="1" fillId="0" borderId="0" xfId="0" applyNumberFormat="1" applyFont="1" applyAlignment="1">
      <alignment vertical="center"/>
    </xf>
    <xf numFmtId="167" fontId="2" fillId="0" borderId="0" xfId="0" applyNumberFormat="1" applyFont="1" applyAlignment="1">
      <alignment horizontal="left" vertical="center"/>
    </xf>
    <xf numFmtId="164" fontId="10" fillId="0" borderId="0" xfId="0" applyNumberFormat="1" applyFont="1" applyAlignment="1">
      <alignment horizontal="centerContinuous" vertical="center"/>
    </xf>
    <xf numFmtId="164" fontId="7" fillId="0" borderId="0" xfId="0" applyNumberFormat="1" applyFont="1" applyAlignment="1">
      <alignment horizontal="right" vertical="center"/>
    </xf>
    <xf numFmtId="167" fontId="7" fillId="0" borderId="0" xfId="0" applyNumberFormat="1" applyFont="1" applyAlignment="1">
      <alignment vertical="center"/>
    </xf>
    <xf numFmtId="167" fontId="8" fillId="0" borderId="0" xfId="0" applyNumberFormat="1" applyFont="1" applyBorder="1" applyAlignment="1">
      <alignment vertical="center"/>
    </xf>
    <xf numFmtId="164" fontId="8" fillId="0" borderId="0" xfId="0" applyNumberFormat="1" applyFont="1" applyBorder="1" applyAlignment="1">
      <alignment horizontal="left" vertical="center"/>
    </xf>
    <xf numFmtId="164" fontId="7" fillId="0" borderId="0" xfId="0" applyNumberFormat="1" applyFont="1" applyBorder="1" applyAlignment="1">
      <alignment horizontal="left" vertical="center"/>
    </xf>
    <xf numFmtId="164" fontId="7" fillId="0" borderId="1" xfId="0" applyNumberFormat="1" applyFont="1" applyBorder="1" applyAlignment="1">
      <alignment horizontal="left" vertical="center"/>
    </xf>
    <xf numFmtId="166" fontId="7" fillId="0" borderId="0" xfId="0" applyNumberFormat="1" applyFont="1" applyAlignment="1">
      <alignment horizontal="left" vertical="center"/>
    </xf>
    <xf numFmtId="166" fontId="8" fillId="0" borderId="0" xfId="0" applyNumberFormat="1" applyFont="1" applyAlignment="1">
      <alignment horizontal="left" vertical="center"/>
    </xf>
    <xf numFmtId="166" fontId="8" fillId="0" borderId="0" xfId="0" applyNumberFormat="1" applyFont="1" applyAlignment="1">
      <alignment vertical="center"/>
    </xf>
    <xf numFmtId="167" fontId="11" fillId="0" borderId="0" xfId="0" applyNumberFormat="1" applyFont="1" applyFill="1" applyBorder="1" applyAlignment="1">
      <alignment vertical="center"/>
    </xf>
    <xf numFmtId="166" fontId="12" fillId="0" borderId="0" xfId="0" applyNumberFormat="1" applyFont="1" applyBorder="1" applyAlignment="1">
      <alignment horizontal="left" vertical="center"/>
    </xf>
    <xf numFmtId="164" fontId="11" fillId="0" borderId="0" xfId="0" applyNumberFormat="1" applyFont="1" applyBorder="1" applyAlignment="1">
      <alignment horizontal="left" vertical="center"/>
    </xf>
    <xf numFmtId="166" fontId="8" fillId="0" borderId="0" xfId="0" applyNumberFormat="1" applyFont="1" applyBorder="1" applyAlignment="1">
      <alignment horizontal="left" vertical="center"/>
    </xf>
    <xf numFmtId="165" fontId="11" fillId="0" borderId="0" xfId="0" applyNumberFormat="1" applyFont="1" applyFill="1" applyBorder="1" applyAlignment="1">
      <alignment horizontal="left" vertical="center"/>
    </xf>
    <xf numFmtId="164" fontId="11" fillId="0" borderId="0" xfId="0" applyNumberFormat="1" applyFont="1" applyFill="1" applyBorder="1" applyAlignment="1">
      <alignment vertical="center"/>
    </xf>
    <xf numFmtId="164" fontId="7" fillId="0" borderId="0" xfId="0" applyNumberFormat="1" applyFont="1" applyBorder="1" applyAlignment="1">
      <alignment vertical="center"/>
    </xf>
    <xf numFmtId="164" fontId="8" fillId="0" borderId="0" xfId="0" applyNumberFormat="1" applyFont="1" applyBorder="1" applyAlignment="1">
      <alignment vertical="center"/>
    </xf>
    <xf numFmtId="164" fontId="8" fillId="0" borderId="0" xfId="0" applyNumberFormat="1" applyFont="1" applyFill="1" applyBorder="1" applyAlignment="1">
      <alignment vertical="center"/>
    </xf>
    <xf numFmtId="165" fontId="8" fillId="0" borderId="0" xfId="0" applyNumberFormat="1" applyFont="1" applyFill="1" applyBorder="1" applyAlignment="1">
      <alignment horizontal="left" vertical="center"/>
    </xf>
    <xf numFmtId="165" fontId="7" fillId="0" borderId="0" xfId="0" applyNumberFormat="1" applyFont="1" applyFill="1" applyBorder="1" applyAlignment="1">
      <alignment vertical="center"/>
    </xf>
    <xf numFmtId="164" fontId="8" fillId="0" borderId="0" xfId="0" applyNumberFormat="1" applyFont="1" applyFill="1" applyBorder="1" applyAlignment="1">
      <alignment horizontal="left" vertical="center"/>
    </xf>
    <xf numFmtId="164" fontId="7" fillId="0" borderId="0" xfId="0" applyNumberFormat="1" applyFont="1" applyFill="1" applyBorder="1" applyAlignment="1">
      <alignment vertical="center"/>
    </xf>
    <xf numFmtId="165" fontId="12" fillId="0" borderId="0" xfId="0" applyNumberFormat="1" applyFont="1" applyFill="1" applyBorder="1" applyAlignment="1">
      <alignment horizontal="left" vertical="center"/>
    </xf>
    <xf numFmtId="164" fontId="7" fillId="0" borderId="0" xfId="0" applyNumberFormat="1" applyFont="1" applyFill="1" applyBorder="1" applyAlignment="1">
      <alignment horizontal="left" vertical="center"/>
    </xf>
    <xf numFmtId="166" fontId="7" fillId="0" borderId="0" xfId="0" applyNumberFormat="1" applyFont="1" applyAlignment="1">
      <alignment horizontal="right" vertical="center"/>
    </xf>
    <xf numFmtId="167" fontId="8" fillId="0" borderId="0" xfId="0" applyNumberFormat="1" applyFont="1" applyFill="1" applyBorder="1" applyAlignment="1">
      <alignment vertical="center"/>
    </xf>
    <xf numFmtId="164" fontId="13" fillId="0" borderId="0" xfId="0" applyNumberFormat="1" applyFont="1" applyAlignment="1">
      <alignment vertical="center"/>
    </xf>
    <xf numFmtId="164" fontId="8" fillId="0" borderId="0" xfId="0" applyNumberFormat="1" applyFont="1" applyFill="1" applyAlignment="1">
      <alignment vertical="center"/>
    </xf>
    <xf numFmtId="166" fontId="11" fillId="0" borderId="0" xfId="0" applyNumberFormat="1" applyFont="1" applyBorder="1" applyAlignment="1">
      <alignment horizontal="right" vertical="center"/>
    </xf>
    <xf numFmtId="0" fontId="8" fillId="0" borderId="0" xfId="0" applyFont="1" applyAlignment="1">
      <alignment vertical="center"/>
    </xf>
    <xf numFmtId="167" fontId="7" fillId="0" borderId="0" xfId="0" applyNumberFormat="1" applyFont="1" applyBorder="1" applyAlignment="1">
      <alignment vertical="center"/>
    </xf>
    <xf numFmtId="164" fontId="9" fillId="0" borderId="0" xfId="0" applyNumberFormat="1" applyFont="1" applyAlignment="1">
      <alignment vertical="center"/>
    </xf>
    <xf numFmtId="164" fontId="9" fillId="0" borderId="0" xfId="0" applyNumberFormat="1" applyFont="1" applyBorder="1" applyAlignment="1">
      <alignment vertical="center"/>
    </xf>
    <xf numFmtId="164" fontId="7" fillId="0" borderId="1" xfId="0" applyNumberFormat="1" applyFont="1" applyBorder="1" applyAlignment="1">
      <alignment vertical="center"/>
    </xf>
    <xf numFmtId="164" fontId="7" fillId="0" borderId="7" xfId="0" applyNumberFormat="1" applyFont="1" applyBorder="1" applyAlignment="1">
      <alignment vertical="center"/>
    </xf>
    <xf numFmtId="164" fontId="8" fillId="0" borderId="7" xfId="0" applyNumberFormat="1" applyFont="1" applyBorder="1" applyAlignment="1">
      <alignment vertical="center"/>
    </xf>
    <xf numFmtId="164" fontId="7" fillId="0" borderId="7" xfId="0" applyNumberFormat="1" applyFont="1" applyBorder="1" applyAlignment="1">
      <alignment horizontal="right" vertical="center"/>
    </xf>
    <xf numFmtId="164" fontId="7" fillId="0" borderId="8" xfId="0" applyNumberFormat="1" applyFont="1" applyBorder="1" applyAlignment="1">
      <alignment horizontal="right" vertical="center"/>
    </xf>
    <xf numFmtId="164" fontId="7" fillId="0" borderId="11" xfId="0" applyNumberFormat="1" applyFont="1" applyBorder="1" applyAlignment="1">
      <alignment horizontal="left" vertical="center"/>
    </xf>
    <xf numFmtId="164" fontId="8" fillId="0" borderId="1" xfId="0" applyNumberFormat="1" applyFont="1" applyBorder="1" applyAlignment="1">
      <alignment vertical="center"/>
    </xf>
    <xf numFmtId="167" fontId="7" fillId="0" borderId="0" xfId="0" applyNumberFormat="1" applyFont="1" applyFill="1" applyBorder="1" applyAlignment="1">
      <alignment vertical="center"/>
    </xf>
    <xf numFmtId="3" fontId="7" fillId="0" borderId="0" xfId="0" applyNumberFormat="1" applyFont="1" applyFill="1" applyBorder="1" applyAlignment="1">
      <alignment vertical="center"/>
    </xf>
    <xf numFmtId="164" fontId="7" fillId="0" borderId="0" xfId="0" applyNumberFormat="1" applyFont="1" applyBorder="1" applyAlignment="1">
      <alignment horizontal="right" vertical="center"/>
    </xf>
    <xf numFmtId="167" fontId="7" fillId="0" borderId="0" xfId="0" applyNumberFormat="1" applyFont="1" applyFill="1" applyBorder="1" applyAlignment="1">
      <alignment horizontal="left" vertical="center"/>
    </xf>
    <xf numFmtId="167" fontId="9" fillId="0" borderId="0" xfId="0" applyNumberFormat="1" applyFont="1" applyAlignment="1">
      <alignment horizontal="left" vertical="center"/>
    </xf>
    <xf numFmtId="167" fontId="8" fillId="0" borderId="0" xfId="0" applyNumberFormat="1" applyFont="1" applyAlignment="1">
      <alignment horizontal="left" vertical="center"/>
    </xf>
    <xf numFmtId="167" fontId="7" fillId="0" borderId="0" xfId="0" applyNumberFormat="1" applyFont="1" applyAlignment="1">
      <alignment horizontal="right" vertical="center"/>
    </xf>
    <xf numFmtId="167" fontId="7" fillId="0" borderId="10" xfId="0" applyNumberFormat="1" applyFont="1" applyBorder="1" applyAlignment="1">
      <alignment vertical="center"/>
    </xf>
    <xf numFmtId="167" fontId="7" fillId="0" borderId="15" xfId="0" applyNumberFormat="1" applyFont="1" applyBorder="1" applyAlignment="1">
      <alignment horizontal="left" vertical="center"/>
    </xf>
    <xf numFmtId="164" fontId="7" fillId="0" borderId="0" xfId="0" applyNumberFormat="1" applyFont="1" applyAlignment="1">
      <alignment horizontal="left" vertical="center"/>
    </xf>
    <xf numFmtId="167" fontId="12" fillId="0" borderId="0" xfId="0" applyNumberFormat="1" applyFont="1" applyFill="1" applyBorder="1" applyAlignment="1">
      <alignment vertical="center"/>
    </xf>
    <xf numFmtId="167" fontId="12" fillId="0" borderId="0" xfId="0" applyNumberFormat="1" applyFont="1" applyBorder="1" applyAlignment="1">
      <alignment horizontal="right" vertical="center"/>
    </xf>
    <xf numFmtId="3" fontId="2" fillId="0" borderId="0" xfId="0" applyNumberFormat="1" applyFont="1"/>
    <xf numFmtId="167" fontId="14" fillId="0" borderId="0" xfId="0" applyNumberFormat="1" applyFont="1" applyAlignment="1">
      <alignment vertical="center"/>
    </xf>
    <xf numFmtId="164" fontId="18" fillId="0" borderId="0" xfId="0" applyNumberFormat="1" applyFont="1" applyAlignment="1">
      <alignment horizontal="left" vertical="center"/>
    </xf>
    <xf numFmtId="164" fontId="14" fillId="0" borderId="0" xfId="0" applyNumberFormat="1" applyFont="1" applyAlignment="1">
      <alignment vertical="center"/>
    </xf>
    <xf numFmtId="167" fontId="18" fillId="0" borderId="0" xfId="0" applyNumberFormat="1" applyFont="1" applyBorder="1" applyAlignment="1">
      <alignment vertical="center"/>
    </xf>
    <xf numFmtId="164" fontId="18" fillId="0" borderId="0" xfId="0" applyNumberFormat="1" applyFont="1" applyAlignment="1">
      <alignment vertical="center"/>
    </xf>
    <xf numFmtId="164" fontId="21" fillId="0" borderId="0" xfId="0" applyNumberFormat="1" applyFont="1" applyAlignment="1">
      <alignment vertical="center"/>
    </xf>
    <xf numFmtId="167" fontId="17" fillId="0" borderId="0" xfId="0" applyNumberFormat="1" applyFont="1" applyAlignment="1">
      <alignment horizontal="centerContinuous" vertical="center"/>
    </xf>
    <xf numFmtId="164" fontId="17" fillId="0" borderId="0" xfId="0" applyNumberFormat="1" applyFont="1" applyAlignment="1">
      <alignment horizontal="centerContinuous" vertical="center"/>
    </xf>
    <xf numFmtId="0" fontId="2" fillId="0" borderId="0" xfId="0" applyFont="1"/>
    <xf numFmtId="166" fontId="2" fillId="0" borderId="0" xfId="0" applyNumberFormat="1" applyFont="1"/>
    <xf numFmtId="167" fontId="22" fillId="0" borderId="0" xfId="0" applyNumberFormat="1" applyFont="1" applyAlignment="1">
      <alignment vertical="center"/>
    </xf>
    <xf numFmtId="166" fontId="22" fillId="0" borderId="0" xfId="0" applyNumberFormat="1" applyFont="1" applyAlignment="1">
      <alignment horizontal="left" vertical="center"/>
    </xf>
    <xf numFmtId="167" fontId="23" fillId="0" borderId="0" xfId="0" applyNumberFormat="1" applyFont="1" applyBorder="1" applyAlignment="1">
      <alignment vertical="center"/>
    </xf>
    <xf numFmtId="166" fontId="23" fillId="0" borderId="0" xfId="0" applyNumberFormat="1" applyFont="1" applyAlignment="1">
      <alignment horizontal="left" vertical="center"/>
    </xf>
    <xf numFmtId="167" fontId="23" fillId="0" borderId="0" xfId="0" applyNumberFormat="1" applyFont="1" applyAlignment="1">
      <alignment vertical="center"/>
    </xf>
    <xf numFmtId="167" fontId="22" fillId="0" borderId="0" xfId="0" applyNumberFormat="1" applyFont="1" applyAlignment="1">
      <alignment horizontal="right" vertical="center"/>
    </xf>
    <xf numFmtId="3" fontId="22" fillId="0" borderId="0" xfId="0" applyNumberFormat="1" applyFont="1" applyAlignment="1">
      <alignment horizontal="left" vertical="center"/>
    </xf>
    <xf numFmtId="3" fontId="23" fillId="0" borderId="0" xfId="0" applyNumberFormat="1" applyFont="1" applyAlignment="1">
      <alignment horizontal="left" vertical="center"/>
    </xf>
    <xf numFmtId="167" fontId="22" fillId="0" borderId="0" xfId="0" applyNumberFormat="1" applyFont="1" applyBorder="1" applyAlignment="1">
      <alignment vertical="center"/>
    </xf>
    <xf numFmtId="164" fontId="22" fillId="0" borderId="0" xfId="0" applyNumberFormat="1" applyFont="1" applyAlignment="1">
      <alignment vertical="center"/>
    </xf>
    <xf numFmtId="164" fontId="22" fillId="0" borderId="0" xfId="0" applyNumberFormat="1" applyFont="1" applyFill="1" applyBorder="1" applyAlignment="1">
      <alignment horizontal="left" vertical="center"/>
    </xf>
    <xf numFmtId="167" fontId="22" fillId="0" borderId="0" xfId="0" applyNumberFormat="1" applyFont="1" applyFill="1" applyBorder="1" applyAlignment="1">
      <alignment vertical="center"/>
    </xf>
    <xf numFmtId="164" fontId="22" fillId="0" borderId="0" xfId="0" applyNumberFormat="1" applyFont="1" applyBorder="1" applyAlignment="1">
      <alignment horizontal="left" vertical="center"/>
    </xf>
    <xf numFmtId="167" fontId="23" fillId="0" borderId="0" xfId="0" applyNumberFormat="1" applyFont="1" applyFill="1" applyBorder="1" applyAlignment="1">
      <alignment vertical="center"/>
    </xf>
    <xf numFmtId="164" fontId="23" fillId="0" borderId="0" xfId="0" applyNumberFormat="1" applyFont="1" applyBorder="1" applyAlignment="1">
      <alignment horizontal="left" vertical="center"/>
    </xf>
    <xf numFmtId="3" fontId="23" fillId="0" borderId="0" xfId="0" applyNumberFormat="1" applyFont="1" applyBorder="1" applyAlignment="1">
      <alignment vertical="center"/>
    </xf>
    <xf numFmtId="164" fontId="22" fillId="0" borderId="0" xfId="0" applyNumberFormat="1" applyFont="1" applyBorder="1" applyAlignment="1">
      <alignment vertical="center"/>
    </xf>
    <xf numFmtId="164" fontId="22" fillId="0" borderId="0" xfId="0" applyNumberFormat="1" applyFont="1" applyAlignment="1">
      <alignment horizontal="left" vertical="center"/>
    </xf>
    <xf numFmtId="164" fontId="23" fillId="0" borderId="0" xfId="0" applyNumberFormat="1" applyFont="1" applyAlignment="1">
      <alignment vertical="center"/>
    </xf>
    <xf numFmtId="164" fontId="23" fillId="0" borderId="26" xfId="0" applyNumberFormat="1" applyFont="1" applyBorder="1" applyAlignment="1">
      <alignment horizontal="center" vertical="center"/>
    </xf>
    <xf numFmtId="167" fontId="23" fillId="0" borderId="0" xfId="0" applyNumberFormat="1" applyFont="1" applyFill="1" applyBorder="1" applyAlignment="1">
      <alignment horizontal="left" vertical="center"/>
    </xf>
    <xf numFmtId="164" fontId="8" fillId="0" borderId="0" xfId="0" applyNumberFormat="1" applyFont="1" applyAlignment="1">
      <alignment horizontal="left" vertical="center"/>
    </xf>
    <xf numFmtId="167" fontId="7" fillId="0" borderId="7"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23" fillId="0" borderId="0" xfId="0" applyNumberFormat="1" applyFont="1" applyBorder="1" applyAlignment="1">
      <alignment horizontal="center" vertical="center"/>
    </xf>
    <xf numFmtId="164" fontId="23" fillId="0" borderId="0" xfId="0" applyNumberFormat="1" applyFont="1" applyAlignment="1">
      <alignment horizontal="left" vertical="center"/>
    </xf>
    <xf numFmtId="167" fontId="26" fillId="0" borderId="0" xfId="0" applyNumberFormat="1" applyFont="1" applyFill="1" applyBorder="1" applyAlignment="1">
      <alignment vertical="center"/>
    </xf>
    <xf numFmtId="166" fontId="26" fillId="0" borderId="0" xfId="0" applyNumberFormat="1" applyFont="1" applyFill="1" applyBorder="1" applyAlignment="1">
      <alignment horizontal="left" vertical="center"/>
    </xf>
    <xf numFmtId="166" fontId="22" fillId="0" borderId="0" xfId="0" applyNumberFormat="1" applyFont="1" applyBorder="1" applyAlignment="1">
      <alignment horizontal="left" vertical="center"/>
    </xf>
    <xf numFmtId="166" fontId="23" fillId="0" borderId="0" xfId="0" applyNumberFormat="1" applyFont="1" applyAlignment="1">
      <alignment horizontal="right" vertical="center"/>
    </xf>
    <xf numFmtId="167" fontId="22" fillId="0" borderId="0" xfId="0" applyNumberFormat="1" applyFont="1" applyFill="1" applyAlignment="1">
      <alignment vertical="center"/>
    </xf>
    <xf numFmtId="166" fontId="23" fillId="0" borderId="0" xfId="0" applyNumberFormat="1" applyFont="1" applyBorder="1" applyAlignment="1">
      <alignment horizontal="right" vertical="center"/>
    </xf>
    <xf numFmtId="167" fontId="23" fillId="0" borderId="0" xfId="0" applyNumberFormat="1" applyFont="1" applyAlignment="1">
      <alignment horizontal="right" vertical="center"/>
    </xf>
    <xf numFmtId="3" fontId="23" fillId="0" borderId="0" xfId="0" applyNumberFormat="1" applyFont="1" applyAlignment="1">
      <alignment horizontal="right" vertical="center"/>
    </xf>
    <xf numFmtId="3" fontId="22" fillId="0" borderId="0" xfId="0" applyNumberFormat="1" applyFont="1" applyAlignment="1">
      <alignment vertical="center"/>
    </xf>
    <xf numFmtId="164" fontId="23" fillId="0" borderId="0" xfId="0" applyNumberFormat="1" applyFont="1" applyBorder="1" applyAlignment="1">
      <alignment vertical="center"/>
    </xf>
    <xf numFmtId="164" fontId="23" fillId="0" borderId="0" xfId="0" applyNumberFormat="1" applyFont="1" applyFill="1" applyBorder="1" applyAlignment="1">
      <alignment vertical="center"/>
    </xf>
    <xf numFmtId="164" fontId="22" fillId="0" borderId="0" xfId="0" applyNumberFormat="1" applyFont="1" applyFill="1" applyBorder="1" applyAlignment="1">
      <alignment vertical="center"/>
    </xf>
    <xf numFmtId="0" fontId="23" fillId="0" borderId="0" xfId="0" applyFont="1" applyBorder="1" applyAlignment="1">
      <alignment horizontal="left" vertical="center"/>
    </xf>
    <xf numFmtId="167" fontId="8" fillId="0" borderId="1" xfId="0" applyNumberFormat="1" applyFont="1" applyBorder="1" applyAlignment="1">
      <alignment vertical="center"/>
    </xf>
    <xf numFmtId="166" fontId="11" fillId="0" borderId="0" xfId="0" applyNumberFormat="1" applyFont="1" applyFill="1" applyBorder="1" applyAlignment="1">
      <alignment horizontal="left" vertical="center"/>
    </xf>
    <xf numFmtId="167" fontId="7" fillId="0" borderId="0" xfId="0" applyNumberFormat="1" applyFont="1" applyBorder="1" applyAlignment="1">
      <alignment horizontal="right" vertical="center"/>
    </xf>
    <xf numFmtId="166" fontId="8" fillId="0" borderId="11" xfId="0" applyNumberFormat="1" applyFont="1" applyBorder="1" applyAlignment="1">
      <alignment horizontal="left" vertical="center"/>
    </xf>
    <xf numFmtId="164" fontId="8" fillId="0" borderId="0" xfId="0" applyNumberFormat="1" applyFont="1" applyAlignment="1">
      <alignment horizontal="center" vertical="center"/>
    </xf>
    <xf numFmtId="167" fontId="7" fillId="0" borderId="0"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1" xfId="0" applyNumberFormat="1" applyFont="1" applyBorder="1" applyAlignment="1">
      <alignment horizontal="center" vertical="center"/>
    </xf>
    <xf numFmtId="167" fontId="7" fillId="0" borderId="7" xfId="0" applyNumberFormat="1" applyFont="1" applyBorder="1" applyAlignment="1">
      <alignment horizontal="center" vertical="center"/>
    </xf>
    <xf numFmtId="167" fontId="7" fillId="0" borderId="1" xfId="0" applyNumberFormat="1" applyFont="1" applyBorder="1" applyAlignment="1">
      <alignment horizontal="center" vertical="center"/>
    </xf>
    <xf numFmtId="166" fontId="7" fillId="0" borderId="0" xfId="0" applyNumberFormat="1" applyFont="1" applyBorder="1" applyAlignment="1">
      <alignment horizontal="right" vertical="center"/>
    </xf>
    <xf numFmtId="164" fontId="8" fillId="0" borderId="11" xfId="0" applyNumberFormat="1" applyFont="1" applyBorder="1" applyAlignment="1">
      <alignment horizontal="left" vertical="center"/>
    </xf>
    <xf numFmtId="167" fontId="7" fillId="0" borderId="7"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167" fontId="7" fillId="0" borderId="10" xfId="0" applyNumberFormat="1" applyFont="1" applyBorder="1" applyAlignment="1">
      <alignment horizontal="right" vertical="center"/>
    </xf>
    <xf numFmtId="164" fontId="13" fillId="0" borderId="0" xfId="0" applyNumberFormat="1" applyFont="1" applyBorder="1" applyAlignment="1">
      <alignment horizontal="right" vertical="center"/>
    </xf>
    <xf numFmtId="164" fontId="18" fillId="0" borderId="0" xfId="0" applyNumberFormat="1" applyFont="1" applyBorder="1" applyAlignment="1">
      <alignment vertical="center"/>
    </xf>
    <xf numFmtId="164" fontId="8" fillId="0" borderId="1" xfId="0" applyNumberFormat="1" applyFont="1" applyBorder="1" applyAlignment="1">
      <alignment horizontal="left" vertical="center"/>
    </xf>
    <xf numFmtId="167" fontId="18" fillId="0" borderId="0" xfId="0" applyNumberFormat="1" applyFont="1" applyAlignment="1">
      <alignment vertical="center"/>
    </xf>
    <xf numFmtId="164" fontId="7" fillId="0" borderId="1" xfId="0" applyNumberFormat="1" applyFont="1" applyBorder="1" applyAlignment="1">
      <alignment horizontal="right" vertical="center"/>
    </xf>
    <xf numFmtId="164" fontId="8" fillId="0" borderId="0" xfId="0" applyNumberFormat="1" applyFont="1" applyFill="1" applyBorder="1" applyAlignment="1">
      <alignment horizontal="right" vertical="center"/>
    </xf>
    <xf numFmtId="164" fontId="7" fillId="0" borderId="1" xfId="0" applyNumberFormat="1" applyFont="1" applyBorder="1" applyAlignment="1">
      <alignment horizontal="center" vertical="center"/>
    </xf>
    <xf numFmtId="167" fontId="7" fillId="0" borderId="0" xfId="0" applyNumberFormat="1" applyFont="1" applyBorder="1" applyAlignment="1">
      <alignment horizontal="center" vertical="center"/>
    </xf>
    <xf numFmtId="167" fontId="7" fillId="0" borderId="1" xfId="0" applyNumberFormat="1" applyFont="1" applyBorder="1" applyAlignment="1">
      <alignment horizontal="center" vertical="center"/>
    </xf>
    <xf numFmtId="164" fontId="7" fillId="0" borderId="10" xfId="0" applyNumberFormat="1" applyFont="1" applyBorder="1" applyAlignment="1">
      <alignment vertical="center"/>
    </xf>
    <xf numFmtId="1" fontId="7" fillId="0" borderId="10" xfId="0" applyNumberFormat="1" applyFont="1" applyBorder="1" applyAlignment="1">
      <alignment vertical="center"/>
    </xf>
    <xf numFmtId="3" fontId="7" fillId="0" borderId="10" xfId="0" applyNumberFormat="1" applyFont="1" applyBorder="1" applyAlignment="1">
      <alignment vertical="center"/>
    </xf>
    <xf numFmtId="164" fontId="7" fillId="0" borderId="12" xfId="0" applyNumberFormat="1" applyFont="1" applyBorder="1" applyAlignment="1">
      <alignment vertical="center"/>
    </xf>
    <xf numFmtId="164" fontId="7" fillId="0" borderId="13" xfId="0" applyNumberFormat="1" applyFont="1" applyBorder="1" applyAlignment="1">
      <alignment horizontal="left" vertical="center"/>
    </xf>
    <xf numFmtId="164" fontId="7" fillId="0" borderId="15" xfId="0" applyNumberFormat="1" applyFont="1" applyBorder="1" applyAlignment="1">
      <alignment horizontal="center" vertical="center"/>
    </xf>
    <xf numFmtId="167" fontId="7" fillId="0" borderId="8" xfId="0" applyNumberFormat="1" applyFont="1" applyBorder="1" applyAlignment="1">
      <alignment horizontal="center" vertical="center"/>
    </xf>
    <xf numFmtId="168" fontId="7" fillId="0" borderId="23" xfId="0" applyNumberFormat="1" applyFont="1" applyBorder="1" applyAlignment="1">
      <alignment horizontal="right" vertical="center"/>
    </xf>
    <xf numFmtId="3" fontId="7" fillId="0" borderId="23" xfId="0" applyNumberFormat="1" applyFont="1" applyFill="1" applyBorder="1" applyAlignment="1">
      <alignment vertical="center"/>
    </xf>
    <xf numFmtId="168" fontId="7" fillId="0" borderId="22" xfId="0" applyNumberFormat="1" applyFont="1" applyBorder="1" applyAlignment="1">
      <alignment horizontal="right" vertical="center"/>
    </xf>
    <xf numFmtId="164" fontId="7" fillId="0" borderId="18" xfId="0" applyNumberFormat="1" applyFont="1" applyBorder="1" applyAlignment="1">
      <alignment vertical="center"/>
    </xf>
    <xf numFmtId="168" fontId="7" fillId="0" borderId="24" xfId="0" applyNumberFormat="1" applyFont="1" applyBorder="1" applyAlignment="1">
      <alignment horizontal="right" vertical="center"/>
    </xf>
    <xf numFmtId="164" fontId="8" fillId="0" borderId="0" xfId="0" applyNumberFormat="1" applyFont="1"/>
    <xf numFmtId="164" fontId="28" fillId="0" borderId="0" xfId="0" applyNumberFormat="1" applyFont="1"/>
    <xf numFmtId="164" fontId="29" fillId="0" borderId="0" xfId="0" applyNumberFormat="1" applyFont="1"/>
    <xf numFmtId="164" fontId="30" fillId="0" borderId="0" xfId="0" applyNumberFormat="1" applyFont="1"/>
    <xf numFmtId="164" fontId="31" fillId="0" borderId="0" xfId="0" applyNumberFormat="1" applyFont="1"/>
    <xf numFmtId="164" fontId="32" fillId="0" borderId="0" xfId="0" applyNumberFormat="1" applyFont="1" applyAlignment="1">
      <alignment vertical="center"/>
    </xf>
    <xf numFmtId="164" fontId="33" fillId="0" borderId="0" xfId="0" applyNumberFormat="1" applyFont="1"/>
    <xf numFmtId="168" fontId="7" fillId="0" borderId="11" xfId="0" applyNumberFormat="1" applyFont="1" applyBorder="1" applyAlignment="1">
      <alignment horizontal="center" vertical="center"/>
    </xf>
    <xf numFmtId="164" fontId="34" fillId="0" borderId="0" xfId="0" applyNumberFormat="1" applyFont="1" applyAlignment="1">
      <alignment vertical="center"/>
    </xf>
    <xf numFmtId="164" fontId="35" fillId="0" borderId="0" xfId="0" applyNumberFormat="1" applyFont="1" applyAlignment="1">
      <alignment vertical="center"/>
    </xf>
    <xf numFmtId="164" fontId="8" fillId="0" borderId="0" xfId="0" applyNumberFormat="1" applyFont="1" applyAlignment="1">
      <alignment horizontal="left" vertical="center"/>
    </xf>
    <xf numFmtId="164" fontId="36" fillId="0" borderId="0" xfId="0" applyNumberFormat="1" applyFont="1" applyAlignment="1">
      <alignment vertical="center"/>
    </xf>
    <xf numFmtId="164" fontId="37" fillId="0" borderId="0" xfId="0" applyNumberFormat="1" applyFont="1" applyAlignment="1">
      <alignment vertical="center"/>
    </xf>
    <xf numFmtId="164" fontId="38" fillId="0" borderId="0" xfId="0" applyNumberFormat="1" applyFont="1"/>
    <xf numFmtId="164" fontId="37" fillId="0" borderId="0" xfId="0" applyNumberFormat="1" applyFont="1"/>
    <xf numFmtId="164" fontId="23" fillId="0" borderId="0" xfId="0" applyNumberFormat="1" applyFont="1" applyBorder="1" applyAlignment="1">
      <alignment horizontal="right" vertical="center"/>
    </xf>
    <xf numFmtId="167" fontId="24" fillId="0" borderId="0" xfId="0" applyNumberFormat="1" applyFont="1" applyAlignment="1">
      <alignment horizontal="right" vertical="center"/>
    </xf>
    <xf numFmtId="3" fontId="24" fillId="0" borderId="0" xfId="0" applyNumberFormat="1" applyFont="1" applyAlignment="1">
      <alignment horizontal="left" vertical="center"/>
    </xf>
    <xf numFmtId="167" fontId="25" fillId="0" borderId="0" xfId="0" applyNumberFormat="1" applyFont="1" applyAlignment="1">
      <alignment horizontal="right" vertical="center"/>
    </xf>
    <xf numFmtId="3" fontId="25" fillId="0" borderId="0" xfId="0" applyNumberFormat="1" applyFont="1" applyAlignment="1">
      <alignment horizontal="left" vertical="center"/>
    </xf>
    <xf numFmtId="164" fontId="23" fillId="0" borderId="0" xfId="0" applyNumberFormat="1" applyFont="1" applyFill="1" applyBorder="1" applyAlignment="1">
      <alignment horizontal="left" vertical="center"/>
    </xf>
    <xf numFmtId="167" fontId="25" fillId="0" borderId="0" xfId="0" applyNumberFormat="1" applyFont="1" applyFill="1" applyBorder="1" applyAlignment="1">
      <alignment vertical="center"/>
    </xf>
    <xf numFmtId="164" fontId="25" fillId="0" borderId="0" xfId="0" applyNumberFormat="1" applyFont="1" applyFill="1" applyBorder="1" applyAlignment="1">
      <alignment horizontal="left" vertical="center"/>
    </xf>
    <xf numFmtId="167" fontId="7" fillId="0" borderId="11" xfId="0" applyNumberFormat="1" applyFont="1" applyBorder="1" applyAlignment="1">
      <alignment horizontal="center" vertical="center"/>
    </xf>
    <xf numFmtId="167" fontId="8" fillId="0" borderId="0" xfId="0" applyNumberFormat="1" applyFont="1" applyFill="1" applyAlignment="1">
      <alignment vertical="center"/>
    </xf>
    <xf numFmtId="167" fontId="40" fillId="0" borderId="10" xfId="0" applyNumberFormat="1" applyFont="1" applyFill="1" applyBorder="1" applyAlignment="1">
      <alignment vertical="center"/>
    </xf>
    <xf numFmtId="164" fontId="7" fillId="0" borderId="11" xfId="0" applyNumberFormat="1" applyFont="1" applyFill="1" applyBorder="1" applyAlignment="1">
      <alignment horizontal="left" vertical="center"/>
    </xf>
    <xf numFmtId="167" fontId="8" fillId="0" borderId="1" xfId="0" applyNumberFormat="1" applyFont="1" applyFill="1" applyBorder="1" applyAlignment="1">
      <alignment horizontal="center" vertical="center"/>
    </xf>
    <xf numFmtId="164" fontId="8" fillId="0" borderId="1" xfId="0" applyNumberFormat="1" applyFont="1" applyFill="1" applyBorder="1" applyAlignment="1">
      <alignment horizontal="left" vertical="center"/>
    </xf>
    <xf numFmtId="167" fontId="8" fillId="0" borderId="1" xfId="0" applyNumberFormat="1" applyFont="1" applyFill="1" applyBorder="1" applyAlignment="1">
      <alignment vertical="center"/>
    </xf>
    <xf numFmtId="167" fontId="7" fillId="0" borderId="12" xfId="0" applyNumberFormat="1" applyFont="1" applyFill="1" applyBorder="1" applyAlignment="1">
      <alignment vertical="center"/>
    </xf>
    <xf numFmtId="164" fontId="7" fillId="0" borderId="13" xfId="0" applyNumberFormat="1" applyFont="1" applyFill="1" applyBorder="1" applyAlignment="1">
      <alignment horizontal="left" vertical="center"/>
    </xf>
    <xf numFmtId="167" fontId="7" fillId="0" borderId="10" xfId="0" applyNumberFormat="1" applyFont="1" applyFill="1" applyBorder="1" applyAlignment="1">
      <alignment vertical="center"/>
    </xf>
    <xf numFmtId="164" fontId="8" fillId="0" borderId="11" xfId="0" applyNumberFormat="1" applyFont="1" applyFill="1" applyBorder="1" applyAlignment="1">
      <alignment horizontal="left" vertical="center"/>
    </xf>
    <xf numFmtId="167" fontId="7" fillId="0" borderId="0" xfId="0" applyNumberFormat="1" applyFont="1" applyBorder="1" applyAlignment="1">
      <alignment horizontal="left" vertical="center"/>
    </xf>
    <xf numFmtId="167" fontId="7" fillId="0" borderId="11" xfId="0" applyNumberFormat="1" applyFont="1" applyBorder="1" applyAlignment="1">
      <alignment horizontal="right" vertical="center"/>
    </xf>
    <xf numFmtId="167" fontId="7" fillId="0" borderId="7" xfId="0" applyNumberFormat="1" applyFont="1" applyFill="1" applyBorder="1" applyAlignment="1">
      <alignment vertical="center"/>
    </xf>
    <xf numFmtId="167" fontId="7" fillId="0" borderId="7" xfId="0" applyNumberFormat="1" applyFont="1" applyFill="1" applyBorder="1" applyAlignment="1">
      <alignment horizontal="left" vertical="center"/>
    </xf>
    <xf numFmtId="167" fontId="7" fillId="0" borderId="8" xfId="0" applyNumberFormat="1" applyFont="1" applyFill="1" applyBorder="1" applyAlignment="1">
      <alignment horizontal="center" vertical="center"/>
    </xf>
    <xf numFmtId="167" fontId="7" fillId="0" borderId="15" xfId="0" applyNumberFormat="1" applyFont="1" applyFill="1" applyBorder="1" applyAlignment="1">
      <alignment vertical="center"/>
    </xf>
    <xf numFmtId="167" fontId="7" fillId="0" borderId="8" xfId="0" applyNumberFormat="1" applyFont="1" applyFill="1" applyBorder="1" applyAlignment="1">
      <alignment horizontal="left" vertical="center"/>
    </xf>
    <xf numFmtId="167" fontId="7" fillId="0" borderId="1" xfId="0" applyNumberFormat="1" applyFont="1" applyBorder="1" applyAlignment="1">
      <alignment vertical="center"/>
    </xf>
    <xf numFmtId="164" fontId="41" fillId="0" borderId="0" xfId="0" applyNumberFormat="1" applyFont="1"/>
    <xf numFmtId="164" fontId="42" fillId="0" borderId="0" xfId="0" applyNumberFormat="1" applyFont="1"/>
    <xf numFmtId="164" fontId="41" fillId="0" borderId="0" xfId="0" applyNumberFormat="1" applyFont="1" applyAlignment="1">
      <alignment horizontal="center"/>
    </xf>
    <xf numFmtId="0" fontId="41" fillId="0" borderId="0" xfId="0" applyFont="1"/>
    <xf numFmtId="49" fontId="41" fillId="0" borderId="0" xfId="0" applyNumberFormat="1" applyFont="1" applyAlignment="1">
      <alignment horizontal="center"/>
    </xf>
    <xf numFmtId="164" fontId="41" fillId="0" borderId="0" xfId="0" applyNumberFormat="1" applyFont="1" applyBorder="1" applyAlignment="1">
      <alignment horizontal="center"/>
    </xf>
    <xf numFmtId="164" fontId="41" fillId="0" borderId="0" xfId="0" applyNumberFormat="1" applyFont="1" applyAlignment="1">
      <alignment vertical="center"/>
    </xf>
    <xf numFmtId="164" fontId="35" fillId="0" borderId="0" xfId="0" applyNumberFormat="1" applyFont="1"/>
    <xf numFmtId="164" fontId="41" fillId="0" borderId="0" xfId="0" applyNumberFormat="1" applyFont="1" applyBorder="1"/>
    <xf numFmtId="164" fontId="2" fillId="0" borderId="0" xfId="0" applyNumberFormat="1" applyFont="1" applyFill="1" applyAlignment="1">
      <alignment vertical="center"/>
    </xf>
    <xf numFmtId="167" fontId="2" fillId="0" borderId="0" xfId="0" applyNumberFormat="1" applyFont="1" applyFill="1" applyAlignment="1">
      <alignment vertical="center"/>
    </xf>
    <xf numFmtId="164" fontId="2" fillId="0" borderId="0" xfId="0" applyNumberFormat="1" applyFont="1" applyFill="1" applyAlignment="1">
      <alignment horizontal="left" vertical="center"/>
    </xf>
    <xf numFmtId="167" fontId="3" fillId="0" borderId="0" xfId="0" applyNumberFormat="1" applyFont="1" applyFill="1" applyAlignment="1">
      <alignment vertical="center"/>
    </xf>
    <xf numFmtId="167" fontId="1" fillId="0" borderId="0" xfId="0" applyNumberFormat="1" applyFont="1" applyFill="1" applyAlignment="1">
      <alignment vertical="center"/>
    </xf>
    <xf numFmtId="164" fontId="1" fillId="0" borderId="0" xfId="0" applyNumberFormat="1" applyFont="1" applyFill="1" applyAlignment="1">
      <alignment vertical="center"/>
    </xf>
    <xf numFmtId="164" fontId="2" fillId="0" borderId="0" xfId="0" applyNumberFormat="1" applyFont="1" applyFill="1" applyAlignment="1">
      <alignment vertical="center" wrapText="1"/>
    </xf>
    <xf numFmtId="167" fontId="2" fillId="0" borderId="0" xfId="0" applyNumberFormat="1" applyFont="1" applyFill="1" applyAlignment="1">
      <alignment vertical="top"/>
    </xf>
    <xf numFmtId="164" fontId="6" fillId="0" borderId="0" xfId="0" applyNumberFormat="1" applyFont="1" applyFill="1" applyAlignment="1">
      <alignment vertical="center"/>
    </xf>
    <xf numFmtId="167" fontId="39" fillId="0" borderId="0" xfId="0" applyNumberFormat="1" applyFont="1" applyFill="1" applyAlignment="1">
      <alignment vertical="center"/>
    </xf>
    <xf numFmtId="164" fontId="9" fillId="0" borderId="0" xfId="0" applyNumberFormat="1" applyFont="1" applyFill="1" applyAlignment="1">
      <alignment horizontal="centerContinuous" vertical="center"/>
    </xf>
    <xf numFmtId="167" fontId="7" fillId="0" borderId="0" xfId="0" applyNumberFormat="1" applyFont="1" applyFill="1" applyAlignment="1">
      <alignment horizontal="left" vertical="center"/>
    </xf>
    <xf numFmtId="167" fontId="9" fillId="0" borderId="0" xfId="0" applyNumberFormat="1" applyFont="1" applyFill="1" applyAlignment="1">
      <alignment horizontal="centerContinuous" vertical="center"/>
    </xf>
    <xf numFmtId="164" fontId="18" fillId="0" borderId="0" xfId="0" applyNumberFormat="1" applyFont="1" applyFill="1" applyAlignment="1">
      <alignment horizontal="left" vertical="center"/>
    </xf>
    <xf numFmtId="164" fontId="18" fillId="0" borderId="0" xfId="0" applyNumberFormat="1" applyFont="1" applyFill="1" applyAlignment="1">
      <alignment horizontal="right" vertical="center"/>
    </xf>
    <xf numFmtId="164" fontId="18" fillId="0" borderId="0" xfId="0" applyNumberFormat="1" applyFont="1" applyFill="1" applyAlignment="1">
      <alignment vertical="center"/>
    </xf>
    <xf numFmtId="167" fontId="7" fillId="0" borderId="0" xfId="0" applyNumberFormat="1" applyFont="1" applyFill="1" applyAlignment="1">
      <alignment vertical="center"/>
    </xf>
    <xf numFmtId="164" fontId="7" fillId="0" borderId="0" xfId="0" applyNumberFormat="1" applyFont="1" applyFill="1" applyAlignment="1">
      <alignment horizontal="left" vertical="center"/>
    </xf>
    <xf numFmtId="167" fontId="7" fillId="0" borderId="0" xfId="0" applyNumberFormat="1" applyFont="1" applyFill="1" applyAlignment="1">
      <alignment horizontal="right" vertical="center"/>
    </xf>
    <xf numFmtId="164" fontId="8" fillId="0" borderId="0" xfId="0" applyNumberFormat="1" applyFont="1" applyFill="1" applyAlignment="1">
      <alignment horizontal="left" vertical="center"/>
    </xf>
    <xf numFmtId="164" fontId="7" fillId="0" borderId="0" xfId="0" applyNumberFormat="1" applyFont="1" applyFill="1" applyAlignment="1">
      <alignment horizontal="right" vertical="center"/>
    </xf>
    <xf numFmtId="164" fontId="7" fillId="0" borderId="0" xfId="0" applyNumberFormat="1" applyFont="1" applyFill="1" applyAlignment="1">
      <alignment horizontal="centerContinuous" vertical="center"/>
    </xf>
    <xf numFmtId="167" fontId="7" fillId="0" borderId="0" xfId="0" applyNumberFormat="1" applyFont="1" applyFill="1" applyAlignment="1">
      <alignment horizontal="centerContinuous" vertical="center"/>
    </xf>
    <xf numFmtId="164" fontId="7" fillId="0" borderId="0" xfId="0" applyNumberFormat="1" applyFont="1" applyFill="1" applyAlignment="1">
      <alignment vertical="center"/>
    </xf>
    <xf numFmtId="164" fontId="31" fillId="0" borderId="0" xfId="0" applyNumberFormat="1" applyFont="1" applyFill="1" applyAlignment="1">
      <alignment vertical="center"/>
    </xf>
    <xf numFmtId="166" fontId="8" fillId="0" borderId="0" xfId="0" applyNumberFormat="1" applyFont="1" applyFill="1" applyAlignment="1">
      <alignment horizontal="left" vertical="center"/>
    </xf>
    <xf numFmtId="166" fontId="23" fillId="0" borderId="0" xfId="0" applyNumberFormat="1"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horizontal="left" vertical="center"/>
    </xf>
    <xf numFmtId="166" fontId="22" fillId="0" borderId="0" xfId="0" applyNumberFormat="1" applyFont="1" applyFill="1" applyAlignment="1">
      <alignment horizontal="left" vertical="center"/>
    </xf>
    <xf numFmtId="166" fontId="2" fillId="0" borderId="0" xfId="0" applyNumberFormat="1" applyFont="1" applyFill="1" applyAlignment="1">
      <alignment vertical="center"/>
    </xf>
    <xf numFmtId="3" fontId="23" fillId="0" borderId="0" xfId="0" applyNumberFormat="1" applyFont="1" applyFill="1" applyAlignment="1">
      <alignment vertical="center"/>
    </xf>
    <xf numFmtId="164" fontId="22" fillId="0" borderId="0" xfId="0" applyNumberFormat="1" applyFont="1" applyFill="1" applyAlignment="1">
      <alignment horizontal="left" vertical="center"/>
    </xf>
    <xf numFmtId="164" fontId="14" fillId="0" borderId="0" xfId="0" applyNumberFormat="1" applyFont="1" applyFill="1" applyAlignment="1">
      <alignment vertical="center"/>
    </xf>
    <xf numFmtId="167" fontId="24" fillId="0" borderId="0" xfId="0" applyNumberFormat="1" applyFont="1" applyFill="1" applyAlignment="1">
      <alignment vertical="center"/>
    </xf>
    <xf numFmtId="166" fontId="24" fillId="0" borderId="0" xfId="0" applyNumberFormat="1" applyFont="1" applyFill="1" applyAlignment="1">
      <alignment horizontal="left" vertical="center"/>
    </xf>
    <xf numFmtId="166" fontId="25" fillId="0" borderId="0" xfId="0" applyNumberFormat="1" applyFont="1" applyFill="1" applyAlignment="1">
      <alignment horizontal="left" vertical="center"/>
    </xf>
    <xf numFmtId="167" fontId="23" fillId="0" borderId="0" xfId="0" applyNumberFormat="1" applyFont="1" applyFill="1" applyAlignment="1">
      <alignment vertical="center"/>
    </xf>
    <xf numFmtId="166" fontId="23" fillId="0" borderId="0" xfId="0" applyNumberFormat="1" applyFont="1" applyFill="1" applyAlignment="1">
      <alignment vertical="center"/>
    </xf>
    <xf numFmtId="164" fontId="23" fillId="0" borderId="0" xfId="0" applyNumberFormat="1" applyFont="1" applyFill="1" applyAlignment="1">
      <alignment horizontal="left" vertical="center"/>
    </xf>
    <xf numFmtId="164" fontId="18" fillId="0" borderId="0" xfId="0" applyNumberFormat="1" applyFont="1" applyFill="1" applyAlignment="1">
      <alignment horizontal="centerContinuous" vertical="center"/>
    </xf>
    <xf numFmtId="167" fontId="25" fillId="0" borderId="0" xfId="0" applyNumberFormat="1" applyFont="1" applyFill="1" applyAlignment="1">
      <alignment horizontal="centerContinuous" vertical="center"/>
    </xf>
    <xf numFmtId="166" fontId="23" fillId="0" borderId="0" xfId="0" applyNumberFormat="1" applyFont="1" applyFill="1" applyAlignment="1">
      <alignment horizontal="centerContinuous" vertical="center"/>
    </xf>
    <xf numFmtId="167" fontId="23" fillId="0" borderId="0" xfId="0" applyNumberFormat="1" applyFont="1" applyFill="1" applyAlignment="1">
      <alignment horizontal="centerContinuous" vertical="center"/>
    </xf>
    <xf numFmtId="164" fontId="23" fillId="0" borderId="0" xfId="0" applyNumberFormat="1" applyFont="1" applyFill="1" applyAlignment="1">
      <alignment horizontal="centerContinuous" vertical="center"/>
    </xf>
    <xf numFmtId="167" fontId="23" fillId="0" borderId="0" xfId="0" applyNumberFormat="1" applyFont="1" applyFill="1" applyAlignment="1">
      <alignment horizontal="center" vertical="center"/>
    </xf>
    <xf numFmtId="167" fontId="27" fillId="0" borderId="0" xfId="0" applyNumberFormat="1" applyFont="1" applyFill="1" applyAlignment="1">
      <alignment vertical="center"/>
    </xf>
    <xf numFmtId="166" fontId="27" fillId="0" borderId="0" xfId="0" applyNumberFormat="1" applyFont="1" applyFill="1" applyBorder="1" applyAlignment="1">
      <alignment horizontal="left" vertical="center"/>
    </xf>
    <xf numFmtId="166" fontId="27" fillId="0" borderId="0" xfId="0" applyNumberFormat="1" applyFont="1" applyFill="1" applyBorder="1" applyAlignment="1">
      <alignment vertical="center"/>
    </xf>
    <xf numFmtId="164" fontId="26" fillId="0" borderId="0" xfId="0" applyNumberFormat="1" applyFont="1" applyFill="1" applyBorder="1" applyAlignment="1">
      <alignment horizontal="left" vertical="center"/>
    </xf>
    <xf numFmtId="166" fontId="22" fillId="0" borderId="0" xfId="0" applyNumberFormat="1" applyFont="1" applyFill="1" applyBorder="1" applyAlignment="1">
      <alignment horizontal="left" vertical="center"/>
    </xf>
    <xf numFmtId="166" fontId="23" fillId="0" borderId="0" xfId="0" applyNumberFormat="1" applyFont="1" applyFill="1" applyBorder="1" applyAlignment="1">
      <alignment vertical="center"/>
    </xf>
    <xf numFmtId="167" fontId="27" fillId="0" borderId="0" xfId="0" applyNumberFormat="1" applyFont="1" applyFill="1" applyBorder="1" applyAlignment="1">
      <alignment vertical="center"/>
    </xf>
    <xf numFmtId="164" fontId="7" fillId="0" borderId="1" xfId="0" applyNumberFormat="1" applyFont="1" applyFill="1" applyBorder="1" applyAlignment="1">
      <alignment vertical="center"/>
    </xf>
    <xf numFmtId="167" fontId="7" fillId="0" borderId="0" xfId="0" applyNumberFormat="1" applyFont="1" applyFill="1" applyBorder="1" applyAlignment="1">
      <alignment horizontal="right" vertical="center"/>
    </xf>
    <xf numFmtId="166" fontId="7" fillId="0" borderId="0" xfId="0" applyNumberFormat="1" applyFont="1" applyFill="1" applyBorder="1" applyAlignment="1">
      <alignment horizontal="left" vertical="center"/>
    </xf>
    <xf numFmtId="166" fontId="7" fillId="0" borderId="0" xfId="0" applyNumberFormat="1" applyFont="1" applyFill="1" applyAlignment="1">
      <alignment horizontal="right" vertical="center"/>
    </xf>
    <xf numFmtId="166" fontId="8" fillId="0" borderId="11" xfId="0" applyNumberFormat="1" applyFont="1" applyFill="1" applyBorder="1" applyAlignment="1">
      <alignment horizontal="left" vertical="center"/>
    </xf>
    <xf numFmtId="167" fontId="12" fillId="0" borderId="0" xfId="0" applyNumberFormat="1" applyFont="1" applyFill="1" applyAlignment="1">
      <alignment vertical="center"/>
    </xf>
    <xf numFmtId="164" fontId="12" fillId="0" borderId="0" xfId="0" applyNumberFormat="1" applyFont="1" applyFill="1" applyBorder="1" applyAlignment="1">
      <alignment vertical="center"/>
    </xf>
    <xf numFmtId="164" fontId="11" fillId="0" borderId="0" xfId="0" applyNumberFormat="1" applyFont="1" applyFill="1" applyBorder="1" applyAlignment="1">
      <alignment horizontal="left" vertical="center"/>
    </xf>
    <xf numFmtId="164" fontId="9" fillId="0" borderId="0" xfId="0" applyNumberFormat="1" applyFont="1" applyFill="1" applyAlignment="1">
      <alignment horizontal="center" vertical="center"/>
    </xf>
    <xf numFmtId="167" fontId="9" fillId="0" borderId="0" xfId="0" applyNumberFormat="1" applyFont="1" applyFill="1" applyAlignment="1">
      <alignment horizontal="center" vertical="center"/>
    </xf>
    <xf numFmtId="49" fontId="8" fillId="0" borderId="0" xfId="0" applyNumberFormat="1" applyFont="1" applyFill="1" applyAlignment="1">
      <alignment vertical="center"/>
    </xf>
    <xf numFmtId="166" fontId="7" fillId="0" borderId="0" xfId="0" applyNumberFormat="1" applyFont="1" applyFill="1" applyAlignment="1">
      <alignment horizontal="left" vertical="center"/>
    </xf>
    <xf numFmtId="3" fontId="7" fillId="0" borderId="0" xfId="0" applyNumberFormat="1" applyFont="1" applyFill="1" applyAlignment="1">
      <alignment vertical="center"/>
    </xf>
    <xf numFmtId="166" fontId="22" fillId="0" borderId="0" xfId="0" applyNumberFormat="1" applyFont="1" applyFill="1" applyAlignment="1">
      <alignment vertical="center"/>
    </xf>
    <xf numFmtId="166" fontId="8" fillId="0" borderId="0" xfId="0" applyNumberFormat="1" applyFont="1" applyFill="1" applyAlignment="1">
      <alignment vertical="center"/>
    </xf>
    <xf numFmtId="167" fontId="25" fillId="0" borderId="0" xfId="0" applyNumberFormat="1" applyFont="1" applyFill="1" applyAlignment="1">
      <alignment vertical="center"/>
    </xf>
    <xf numFmtId="166" fontId="8" fillId="0" borderId="0" xfId="0" applyNumberFormat="1" applyFont="1" applyFill="1" applyBorder="1" applyAlignment="1">
      <alignment horizontal="left" vertical="center"/>
    </xf>
    <xf numFmtId="166" fontId="7" fillId="0" borderId="0" xfId="0" applyNumberFormat="1" applyFont="1" applyFill="1" applyBorder="1" applyAlignment="1">
      <alignment vertical="center"/>
    </xf>
    <xf numFmtId="166" fontId="7" fillId="0" borderId="0" xfId="0" applyNumberFormat="1" applyFont="1" applyFill="1" applyAlignment="1">
      <alignment vertical="center"/>
    </xf>
    <xf numFmtId="167" fontId="7" fillId="0" borderId="0" xfId="0" applyNumberFormat="1" applyFont="1" applyFill="1" applyAlignment="1">
      <alignment horizontal="center" vertical="center"/>
    </xf>
    <xf numFmtId="166" fontId="7" fillId="0" borderId="0" xfId="0" applyNumberFormat="1" applyFont="1" applyFill="1" applyBorder="1" applyAlignment="1">
      <alignment horizontal="right" vertical="center"/>
    </xf>
    <xf numFmtId="167" fontId="7" fillId="0" borderId="10" xfId="0" applyNumberFormat="1" applyFont="1" applyFill="1" applyBorder="1" applyAlignment="1">
      <alignment horizontal="left" vertical="center"/>
    </xf>
    <xf numFmtId="166" fontId="7" fillId="0" borderId="11" xfId="0" applyNumberFormat="1" applyFont="1" applyFill="1" applyBorder="1" applyAlignment="1">
      <alignment horizontal="right" vertical="center"/>
    </xf>
    <xf numFmtId="166" fontId="7" fillId="0" borderId="0" xfId="0" applyNumberFormat="1" applyFont="1" applyFill="1" applyAlignment="1">
      <alignment horizontal="centerContinuous" vertical="center"/>
    </xf>
    <xf numFmtId="167" fontId="8" fillId="0" borderId="0" xfId="0" applyNumberFormat="1" applyFont="1" applyFill="1" applyAlignment="1">
      <alignment horizontal="left" vertical="center"/>
    </xf>
    <xf numFmtId="167" fontId="14" fillId="0" borderId="0" xfId="0" applyNumberFormat="1" applyFont="1" applyFill="1" applyAlignment="1">
      <alignment vertical="center"/>
    </xf>
    <xf numFmtId="166" fontId="14" fillId="0" borderId="0" xfId="0" applyNumberFormat="1" applyFont="1" applyFill="1" applyAlignment="1">
      <alignment horizontal="left" vertical="center"/>
    </xf>
    <xf numFmtId="167" fontId="18" fillId="0" borderId="0" xfId="0" applyNumberFormat="1" applyFont="1" applyFill="1" applyAlignment="1">
      <alignment vertical="center"/>
    </xf>
    <xf numFmtId="166" fontId="18" fillId="0" borderId="0" xfId="0" applyNumberFormat="1" applyFont="1" applyFill="1" applyAlignment="1">
      <alignment horizontal="left" vertical="center"/>
    </xf>
    <xf numFmtId="167" fontId="18" fillId="0" borderId="0" xfId="0" applyNumberFormat="1" applyFont="1" applyFill="1" applyAlignment="1">
      <alignment horizontal="center" vertical="center"/>
    </xf>
    <xf numFmtId="167" fontId="8" fillId="0" borderId="0" xfId="0" applyNumberFormat="1" applyFont="1" applyFill="1" applyBorder="1" applyAlignment="1">
      <alignment horizontal="right" vertical="center"/>
    </xf>
    <xf numFmtId="164" fontId="22" fillId="0" borderId="0" xfId="0" applyNumberFormat="1" applyFont="1" applyFill="1" applyAlignment="1">
      <alignment vertical="center"/>
    </xf>
    <xf numFmtId="164" fontId="13" fillId="0" borderId="0" xfId="0" applyNumberFormat="1" applyFont="1" applyFill="1" applyAlignment="1">
      <alignment vertical="center"/>
    </xf>
    <xf numFmtId="167" fontId="8" fillId="0" borderId="7" xfId="0" applyNumberFormat="1" applyFont="1" applyFill="1" applyBorder="1" applyAlignment="1">
      <alignment vertical="center"/>
    </xf>
    <xf numFmtId="166" fontId="7" fillId="0" borderId="10" xfId="0" applyNumberFormat="1" applyFont="1" applyFill="1" applyBorder="1" applyAlignment="1">
      <alignment vertical="center"/>
    </xf>
    <xf numFmtId="164" fontId="28" fillId="0" borderId="0" xfId="0" applyNumberFormat="1" applyFont="1" applyFill="1" applyAlignment="1">
      <alignment vertical="center"/>
    </xf>
    <xf numFmtId="167" fontId="8" fillId="0" borderId="0" xfId="0" applyNumberFormat="1" applyFont="1" applyFill="1" applyAlignment="1">
      <alignment horizontal="right" vertical="center"/>
    </xf>
    <xf numFmtId="3" fontId="8" fillId="0" borderId="0" xfId="0" applyNumberFormat="1" applyFont="1" applyFill="1" applyAlignment="1">
      <alignment horizontal="left" vertical="center"/>
    </xf>
    <xf numFmtId="3" fontId="7" fillId="0" borderId="0" xfId="0" applyNumberFormat="1" applyFont="1" applyFill="1" applyAlignment="1">
      <alignment horizontal="left" vertical="center"/>
    </xf>
    <xf numFmtId="3" fontId="7" fillId="0" borderId="0" xfId="0" applyNumberFormat="1" applyFont="1" applyFill="1" applyAlignment="1">
      <alignment horizontal="right" vertical="center"/>
    </xf>
    <xf numFmtId="3" fontId="7" fillId="0" borderId="0" xfId="0" applyNumberFormat="1" applyFont="1" applyFill="1" applyAlignment="1">
      <alignment horizontal="centerContinuous" vertical="center"/>
    </xf>
    <xf numFmtId="167" fontId="7" fillId="0" borderId="0" xfId="0" applyNumberFormat="1" applyFont="1" applyFill="1" applyBorder="1" applyAlignment="1">
      <alignment horizontal="center" vertical="center"/>
    </xf>
    <xf numFmtId="167" fontId="7" fillId="0" borderId="7" xfId="0" applyNumberFormat="1" applyFont="1" applyFill="1" applyBorder="1" applyAlignment="1">
      <alignment horizontal="center" vertical="center"/>
    </xf>
    <xf numFmtId="167" fontId="7" fillId="0" borderId="0" xfId="0" applyNumberFormat="1" applyFont="1" applyFill="1" applyAlignment="1">
      <alignment horizontal="center" vertical="center"/>
    </xf>
    <xf numFmtId="164" fontId="7" fillId="0" borderId="0" xfId="0" applyNumberFormat="1" applyFont="1" applyFill="1" applyAlignment="1">
      <alignment horizontal="center" vertical="center"/>
    </xf>
    <xf numFmtId="164" fontId="10" fillId="0" borderId="0" xfId="0" applyNumberFormat="1" applyFont="1" applyFill="1" applyAlignment="1">
      <alignment horizontal="center" vertical="center" wrapText="1"/>
    </xf>
    <xf numFmtId="164" fontId="10" fillId="0" borderId="0" xfId="0" applyNumberFormat="1" applyFont="1" applyFill="1" applyAlignment="1">
      <alignment horizontal="center" vertical="center"/>
    </xf>
    <xf numFmtId="167" fontId="7" fillId="0" borderId="0" xfId="0" applyNumberFormat="1" applyFont="1" applyFill="1" applyAlignment="1">
      <alignment horizontal="center" vertical="center"/>
    </xf>
    <xf numFmtId="164" fontId="7" fillId="0" borderId="0" xfId="0" applyNumberFormat="1" applyFont="1" applyFill="1" applyAlignment="1">
      <alignment horizontal="center" vertical="center"/>
    </xf>
    <xf numFmtId="164" fontId="2" fillId="0" borderId="16" xfId="0" applyNumberFormat="1" applyFont="1" applyFill="1" applyBorder="1" applyAlignment="1">
      <alignment horizontal="center" vertical="center"/>
    </xf>
    <xf numFmtId="164" fontId="2" fillId="0" borderId="25" xfId="0" applyNumberFormat="1" applyFont="1" applyFill="1" applyBorder="1" applyAlignment="1">
      <alignment horizontal="center" vertical="center"/>
    </xf>
    <xf numFmtId="164" fontId="2" fillId="0" borderId="17" xfId="0" applyNumberFormat="1" applyFont="1" applyFill="1" applyBorder="1" applyAlignment="1">
      <alignment horizontal="center" vertical="center"/>
    </xf>
    <xf numFmtId="164" fontId="20" fillId="0" borderId="10" xfId="0"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164" fontId="20" fillId="0" borderId="11" xfId="0" applyNumberFormat="1" applyFont="1" applyFill="1" applyBorder="1" applyAlignment="1">
      <alignment horizontal="center" vertical="center"/>
    </xf>
    <xf numFmtId="164" fontId="16" fillId="0" borderId="10" xfId="0" applyNumberFormat="1" applyFont="1" applyFill="1" applyBorder="1" applyAlignment="1">
      <alignment horizontal="center" vertical="center" wrapText="1"/>
    </xf>
    <xf numFmtId="0" fontId="19" fillId="0" borderId="0" xfId="0" applyFont="1" applyFill="1" applyBorder="1" applyAlignment="1">
      <alignment vertical="center"/>
    </xf>
    <xf numFmtId="0" fontId="19" fillId="0" borderId="11" xfId="0" applyFont="1" applyFill="1" applyBorder="1" applyAlignment="1">
      <alignment vertical="center"/>
    </xf>
    <xf numFmtId="0" fontId="19" fillId="0" borderId="10" xfId="0" applyFont="1" applyFill="1" applyBorder="1" applyAlignment="1">
      <alignment vertical="center"/>
    </xf>
    <xf numFmtId="0" fontId="19" fillId="0" borderId="9" xfId="0" applyFont="1" applyFill="1" applyBorder="1" applyAlignment="1">
      <alignment vertical="center"/>
    </xf>
    <xf numFmtId="0" fontId="19" fillId="0" borderId="26" xfId="0" applyFont="1" applyFill="1" applyBorder="1" applyAlignment="1">
      <alignment vertical="center"/>
    </xf>
    <xf numFmtId="0" fontId="19" fillId="0" borderId="6" xfId="0" applyFont="1" applyFill="1" applyBorder="1" applyAlignment="1">
      <alignment vertical="center"/>
    </xf>
    <xf numFmtId="164" fontId="8" fillId="0" borderId="0" xfId="0" applyNumberFormat="1" applyFont="1" applyFill="1" applyAlignment="1">
      <alignment horizontal="right" vertical="center"/>
    </xf>
    <xf numFmtId="164" fontId="8" fillId="0" borderId="0" xfId="0" applyNumberFormat="1" applyFont="1" applyFill="1" applyAlignment="1">
      <alignment horizontal="justify" vertical="center" wrapText="1"/>
    </xf>
    <xf numFmtId="164" fontId="8" fillId="0" borderId="0" xfId="0" applyNumberFormat="1" applyFont="1" applyFill="1" applyAlignment="1">
      <alignment horizontal="justify" vertical="center"/>
    </xf>
    <xf numFmtId="167" fontId="8" fillId="0" borderId="0" xfId="0" applyNumberFormat="1" applyFont="1" applyFill="1" applyAlignment="1">
      <alignment horizontal="center" vertical="center"/>
    </xf>
    <xf numFmtId="167" fontId="7" fillId="0" borderId="0" xfId="0" applyNumberFormat="1" applyFont="1" applyFill="1" applyBorder="1" applyAlignment="1">
      <alignment horizontal="center" vertical="center"/>
    </xf>
    <xf numFmtId="167" fontId="8" fillId="0" borderId="0" xfId="0" applyNumberFormat="1" applyFont="1" applyFill="1" applyBorder="1" applyAlignment="1">
      <alignment horizontal="center" vertical="center"/>
    </xf>
    <xf numFmtId="167" fontId="8" fillId="0" borderId="1" xfId="0" applyNumberFormat="1" applyFont="1" applyFill="1" applyBorder="1" applyAlignment="1">
      <alignment horizontal="center" vertical="center"/>
    </xf>
    <xf numFmtId="167" fontId="7" fillId="0" borderId="1" xfId="0" applyNumberFormat="1" applyFont="1" applyFill="1" applyBorder="1" applyAlignment="1">
      <alignment horizontal="center" vertical="center"/>
    </xf>
    <xf numFmtId="167" fontId="8" fillId="0" borderId="7" xfId="0" applyNumberFormat="1" applyFont="1" applyFill="1" applyBorder="1" applyAlignment="1">
      <alignment horizontal="center" vertical="center"/>
    </xf>
    <xf numFmtId="168" fontId="7" fillId="0" borderId="7" xfId="0" applyNumberFormat="1" applyFont="1" applyFill="1" applyBorder="1" applyAlignment="1">
      <alignment horizontal="center" vertical="center"/>
    </xf>
    <xf numFmtId="166" fontId="8" fillId="0" borderId="0" xfId="0" applyNumberFormat="1" applyFont="1" applyFill="1" applyAlignment="1">
      <alignment horizontal="center" vertical="center"/>
    </xf>
    <xf numFmtId="167" fontId="7" fillId="0" borderId="7" xfId="0" applyNumberFormat="1" applyFont="1" applyFill="1" applyBorder="1" applyAlignment="1">
      <alignment horizontal="center" vertical="center"/>
    </xf>
    <xf numFmtId="168" fontId="8" fillId="0" borderId="7"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164" fontId="7" fillId="0" borderId="0"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166" fontId="7" fillId="0" borderId="0"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166" fontId="7" fillId="0" borderId="16" xfId="0" applyNumberFormat="1" applyFont="1" applyFill="1" applyBorder="1" applyAlignment="1">
      <alignment horizontal="center" vertical="center"/>
    </xf>
    <xf numFmtId="166" fontId="7" fillId="0" borderId="17" xfId="0" applyNumberFormat="1" applyFont="1" applyFill="1" applyBorder="1" applyAlignment="1">
      <alignment horizontal="center" vertical="center"/>
    </xf>
    <xf numFmtId="166" fontId="7" fillId="0" borderId="12" xfId="0" applyNumberFormat="1" applyFont="1" applyFill="1" applyBorder="1" applyAlignment="1">
      <alignment horizontal="center" vertical="center"/>
    </xf>
    <xf numFmtId="166" fontId="7" fillId="0" borderId="13" xfId="0" applyNumberFormat="1" applyFont="1" applyFill="1" applyBorder="1" applyAlignment="1">
      <alignment horizontal="center" vertical="center"/>
    </xf>
    <xf numFmtId="166" fontId="7" fillId="0" borderId="10" xfId="0" applyNumberFormat="1" applyFont="1" applyFill="1" applyBorder="1" applyAlignment="1">
      <alignment horizontal="center" vertical="center"/>
    </xf>
    <xf numFmtId="166" fontId="7" fillId="0" borderId="11" xfId="0" applyNumberFormat="1" applyFont="1" applyFill="1" applyBorder="1" applyAlignment="1">
      <alignment horizontal="center" vertical="center"/>
    </xf>
    <xf numFmtId="166" fontId="7" fillId="0" borderId="16" xfId="0" applyNumberFormat="1" applyFont="1" applyFill="1" applyBorder="1" applyAlignment="1">
      <alignment horizontal="center" vertical="center" wrapText="1"/>
    </xf>
    <xf numFmtId="166" fontId="7" fillId="0" borderId="17" xfId="0" applyNumberFormat="1" applyFont="1" applyFill="1" applyBorder="1" applyAlignment="1">
      <alignment horizontal="center" vertical="center" wrapText="1"/>
    </xf>
    <xf numFmtId="166" fontId="7" fillId="0" borderId="12" xfId="0" applyNumberFormat="1" applyFont="1" applyFill="1" applyBorder="1" applyAlignment="1">
      <alignment horizontal="center" vertical="center" wrapText="1"/>
    </xf>
    <xf numFmtId="166" fontId="7" fillId="0" borderId="13" xfId="0" applyNumberFormat="1" applyFont="1" applyFill="1" applyBorder="1" applyAlignment="1">
      <alignment horizontal="center" vertical="center" wrapText="1"/>
    </xf>
    <xf numFmtId="167" fontId="7" fillId="0" borderId="10" xfId="0" applyNumberFormat="1" applyFont="1" applyFill="1" applyBorder="1" applyAlignment="1">
      <alignment horizontal="center" vertical="center"/>
    </xf>
    <xf numFmtId="167" fontId="7" fillId="0" borderId="11"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167" fontId="8" fillId="0" borderId="11" xfId="0" applyNumberFormat="1" applyFont="1" applyFill="1" applyBorder="1" applyAlignment="1">
      <alignment horizontal="center" vertical="center"/>
    </xf>
    <xf numFmtId="169" fontId="8" fillId="0" borderId="10" xfId="0" applyNumberFormat="1" applyFont="1" applyFill="1" applyBorder="1" applyAlignment="1">
      <alignment horizontal="center" vertical="center"/>
    </xf>
    <xf numFmtId="169" fontId="8" fillId="0" borderId="11" xfId="0" applyNumberFormat="1" applyFont="1" applyFill="1" applyBorder="1" applyAlignment="1">
      <alignment horizontal="center" vertical="center"/>
    </xf>
    <xf numFmtId="167" fontId="7" fillId="0" borderId="12" xfId="0" applyNumberFormat="1" applyFont="1" applyFill="1" applyBorder="1" applyAlignment="1">
      <alignment horizontal="center" vertical="center"/>
    </xf>
    <xf numFmtId="167" fontId="7" fillId="0" borderId="13" xfId="0" applyNumberFormat="1" applyFont="1" applyFill="1" applyBorder="1" applyAlignment="1">
      <alignment horizontal="center" vertical="center"/>
    </xf>
    <xf numFmtId="168" fontId="7" fillId="0" borderId="4" xfId="0" applyNumberFormat="1" applyFont="1" applyFill="1" applyBorder="1" applyAlignment="1">
      <alignment horizontal="center" vertical="center"/>
    </xf>
    <xf numFmtId="168" fontId="7" fillId="0" borderId="5" xfId="0" applyNumberFormat="1" applyFont="1" applyFill="1" applyBorder="1" applyAlignment="1">
      <alignment horizontal="center" vertical="center"/>
    </xf>
    <xf numFmtId="167" fontId="8" fillId="0" borderId="8" xfId="0" applyNumberFormat="1" applyFont="1" applyFill="1" applyBorder="1" applyAlignment="1">
      <alignment horizontal="center" vertical="center"/>
    </xf>
    <xf numFmtId="3" fontId="7" fillId="0" borderId="0" xfId="0" applyNumberFormat="1" applyFont="1" applyFill="1" applyAlignment="1">
      <alignment horizontal="center" vertical="center"/>
    </xf>
    <xf numFmtId="167" fontId="8" fillId="0" borderId="15" xfId="0" applyNumberFormat="1" applyFont="1" applyFill="1" applyBorder="1" applyAlignment="1">
      <alignment horizontal="center" vertical="center"/>
    </xf>
    <xf numFmtId="169" fontId="8" fillId="0" borderId="12" xfId="0" applyNumberFormat="1" applyFont="1" applyFill="1" applyBorder="1" applyAlignment="1">
      <alignment horizontal="center" vertical="center"/>
    </xf>
    <xf numFmtId="169" fontId="8" fillId="0" borderId="13" xfId="0" applyNumberFormat="1" applyFont="1" applyFill="1" applyBorder="1" applyAlignment="1">
      <alignment horizontal="center" vertical="center"/>
    </xf>
    <xf numFmtId="167" fontId="8" fillId="0" borderId="0" xfId="0" applyNumberFormat="1" applyFont="1" applyAlignment="1">
      <alignment horizontal="center" vertical="center"/>
    </xf>
    <xf numFmtId="167" fontId="7" fillId="0" borderId="0" xfId="0" applyNumberFormat="1" applyFont="1" applyAlignment="1">
      <alignment horizontal="center" vertical="center"/>
    </xf>
    <xf numFmtId="167" fontId="8" fillId="0" borderId="7" xfId="0" applyNumberFormat="1" applyFont="1" applyBorder="1" applyAlignment="1">
      <alignment horizontal="center" vertical="center"/>
    </xf>
    <xf numFmtId="168" fontId="8" fillId="0" borderId="7" xfId="0" applyNumberFormat="1" applyFont="1" applyBorder="1" applyAlignment="1">
      <alignment horizontal="center" vertical="center"/>
    </xf>
    <xf numFmtId="168" fontId="7" fillId="0" borderId="7" xfId="0" applyNumberFormat="1" applyFont="1" applyBorder="1" applyAlignment="1">
      <alignment horizontal="center" vertical="center"/>
    </xf>
    <xf numFmtId="167" fontId="8" fillId="0" borderId="0" xfId="0" applyNumberFormat="1" applyFont="1" applyBorder="1" applyAlignment="1">
      <alignment horizontal="center" vertical="center"/>
    </xf>
    <xf numFmtId="167" fontId="7" fillId="0" borderId="0" xfId="0" applyNumberFormat="1" applyFont="1" applyBorder="1" applyAlignment="1">
      <alignment horizontal="center" vertical="center"/>
    </xf>
    <xf numFmtId="167" fontId="7" fillId="0" borderId="7" xfId="0" applyNumberFormat="1" applyFont="1" applyBorder="1" applyAlignment="1">
      <alignment horizontal="center" vertical="center"/>
    </xf>
    <xf numFmtId="166" fontId="7" fillId="0" borderId="0"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1" xfId="0" applyNumberFormat="1" applyFont="1" applyBorder="1" applyAlignment="1">
      <alignment horizontal="center" vertical="center"/>
    </xf>
    <xf numFmtId="166" fontId="7" fillId="0" borderId="1" xfId="0" applyNumberFormat="1" applyFont="1" applyBorder="1" applyAlignment="1">
      <alignment horizontal="center" vertical="center"/>
    </xf>
    <xf numFmtId="166" fontId="7" fillId="0" borderId="16" xfId="0" applyNumberFormat="1" applyFont="1" applyBorder="1" applyAlignment="1">
      <alignment horizontal="center" vertical="center"/>
    </xf>
    <xf numFmtId="166" fontId="7" fillId="0" borderId="17" xfId="0" applyNumberFormat="1" applyFont="1" applyBorder="1" applyAlignment="1">
      <alignment horizontal="center" vertical="center"/>
    </xf>
    <xf numFmtId="166" fontId="7" fillId="0" borderId="12" xfId="0" applyNumberFormat="1" applyFont="1" applyBorder="1" applyAlignment="1">
      <alignment horizontal="center" vertical="center"/>
    </xf>
    <xf numFmtId="166" fontId="7" fillId="0" borderId="13" xfId="0" applyNumberFormat="1" applyFont="1" applyBorder="1" applyAlignment="1">
      <alignment horizontal="center" vertical="center"/>
    </xf>
    <xf numFmtId="166" fontId="7" fillId="0" borderId="16" xfId="0" applyNumberFormat="1" applyFont="1" applyBorder="1" applyAlignment="1">
      <alignment horizontal="center" vertical="center" wrapText="1"/>
    </xf>
    <xf numFmtId="166" fontId="7" fillId="0" borderId="15" xfId="0" applyNumberFormat="1" applyFont="1" applyBorder="1" applyAlignment="1">
      <alignment horizontal="center" vertical="center"/>
    </xf>
    <xf numFmtId="166" fontId="7" fillId="0" borderId="8" xfId="0" applyNumberFormat="1" applyFont="1" applyBorder="1" applyAlignment="1">
      <alignment horizontal="center" vertical="center"/>
    </xf>
    <xf numFmtId="167" fontId="8" fillId="0" borderId="10" xfId="0" applyNumberFormat="1" applyFont="1" applyBorder="1" applyAlignment="1">
      <alignment horizontal="center" vertical="center"/>
    </xf>
    <xf numFmtId="167" fontId="8" fillId="0" borderId="11" xfId="0" applyNumberFormat="1" applyFont="1" applyBorder="1" applyAlignment="1">
      <alignment horizontal="center" vertical="center"/>
    </xf>
    <xf numFmtId="169" fontId="8" fillId="0" borderId="0" xfId="0" applyNumberFormat="1" applyFont="1" applyBorder="1" applyAlignment="1">
      <alignment horizontal="center" vertical="center"/>
    </xf>
    <xf numFmtId="169" fontId="8" fillId="0" borderId="11" xfId="0" applyNumberFormat="1" applyFont="1" applyBorder="1" applyAlignment="1">
      <alignment horizontal="center" vertical="center"/>
    </xf>
    <xf numFmtId="168" fontId="8" fillId="0" borderId="4" xfId="0" applyNumberFormat="1" applyFont="1" applyBorder="1" applyAlignment="1">
      <alignment horizontal="center" vertical="center"/>
    </xf>
    <xf numFmtId="168" fontId="8" fillId="0" borderId="5" xfId="0" applyNumberFormat="1" applyFont="1" applyBorder="1" applyAlignment="1">
      <alignment horizontal="center" vertical="center"/>
    </xf>
    <xf numFmtId="167" fontId="7" fillId="0" borderId="11"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168" fontId="8" fillId="0" borderId="0" xfId="0" applyNumberFormat="1" applyFont="1" applyBorder="1" applyAlignment="1">
      <alignment horizontal="center" vertical="center"/>
    </xf>
    <xf numFmtId="168" fontId="7" fillId="0" borderId="10" xfId="0" applyNumberFormat="1" applyFont="1" applyBorder="1" applyAlignment="1">
      <alignment horizontal="center" vertical="center"/>
    </xf>
    <xf numFmtId="168" fontId="7" fillId="0" borderId="11" xfId="0" applyNumberFormat="1" applyFont="1" applyBorder="1" applyAlignment="1">
      <alignment horizontal="center" vertical="center"/>
    </xf>
    <xf numFmtId="164" fontId="7" fillId="0" borderId="0" xfId="0" applyNumberFormat="1" applyFont="1" applyBorder="1" applyAlignment="1">
      <alignment horizontal="center" vertical="center" wrapText="1"/>
    </xf>
    <xf numFmtId="164" fontId="7" fillId="0" borderId="16" xfId="0" applyNumberFormat="1" applyFont="1" applyBorder="1" applyAlignment="1">
      <alignment horizontal="center" vertical="center"/>
    </xf>
    <xf numFmtId="164" fontId="7" fillId="0" borderId="17"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0" borderId="13" xfId="0" applyNumberFormat="1" applyFont="1" applyBorder="1" applyAlignment="1">
      <alignment horizontal="center" vertical="center"/>
    </xf>
    <xf numFmtId="168" fontId="7" fillId="0" borderId="4" xfId="0" applyNumberFormat="1" applyFont="1" applyBorder="1" applyAlignment="1">
      <alignment horizontal="center" vertical="center"/>
    </xf>
    <xf numFmtId="168" fontId="7" fillId="0" borderId="5" xfId="0" applyNumberFormat="1" applyFont="1" applyBorder="1" applyAlignment="1">
      <alignment horizontal="center" vertical="center"/>
    </xf>
    <xf numFmtId="168" fontId="23" fillId="0" borderId="0" xfId="0" applyNumberFormat="1" applyFont="1" applyBorder="1" applyAlignment="1">
      <alignment horizontal="center" vertical="center"/>
    </xf>
    <xf numFmtId="168" fontId="7" fillId="0" borderId="0" xfId="0" applyNumberFormat="1" applyFont="1" applyBorder="1" applyAlignment="1">
      <alignment horizontal="center" vertical="center"/>
    </xf>
    <xf numFmtId="168" fontId="7" fillId="0" borderId="9" xfId="0" applyNumberFormat="1" applyFont="1" applyBorder="1" applyAlignment="1">
      <alignment horizontal="center" vertical="center"/>
    </xf>
    <xf numFmtId="168" fontId="7" fillId="0" borderId="6" xfId="0" applyNumberFormat="1" applyFont="1" applyBorder="1" applyAlignment="1">
      <alignment horizontal="center" vertical="center"/>
    </xf>
    <xf numFmtId="167" fontId="7" fillId="0" borderId="8" xfId="0" applyNumberFormat="1" applyFont="1" applyFill="1" applyBorder="1" applyAlignment="1">
      <alignment horizontal="center" vertical="center"/>
    </xf>
    <xf numFmtId="167" fontId="7" fillId="0" borderId="4" xfId="0" applyNumberFormat="1" applyFont="1" applyFill="1" applyBorder="1" applyAlignment="1">
      <alignment horizontal="center" vertical="center"/>
    </xf>
    <xf numFmtId="167" fontId="7" fillId="0" borderId="5" xfId="0" applyNumberFormat="1" applyFont="1" applyFill="1" applyBorder="1" applyAlignment="1">
      <alignment horizontal="center" vertical="center"/>
    </xf>
    <xf numFmtId="167" fontId="8" fillId="0" borderId="15" xfId="0" applyNumberFormat="1" applyFont="1" applyBorder="1" applyAlignment="1">
      <alignment horizontal="center" vertical="center"/>
    </xf>
    <xf numFmtId="167" fontId="8" fillId="0" borderId="8" xfId="0" applyNumberFormat="1" applyFont="1" applyBorder="1" applyAlignment="1">
      <alignment horizontal="center" vertical="center"/>
    </xf>
    <xf numFmtId="168" fontId="7" fillId="0" borderId="2" xfId="0" applyNumberFormat="1" applyFont="1" applyBorder="1" applyAlignment="1">
      <alignment horizontal="center" vertical="center"/>
    </xf>
    <xf numFmtId="164" fontId="7" fillId="0" borderId="20" xfId="0" applyNumberFormat="1" applyFont="1" applyBorder="1" applyAlignment="1">
      <alignment horizontal="center" vertical="center"/>
    </xf>
    <xf numFmtId="164" fontId="8" fillId="0" borderId="2" xfId="0" applyNumberFormat="1" applyFont="1" applyBorder="1" applyAlignment="1">
      <alignment horizontal="center" vertical="center"/>
    </xf>
    <xf numFmtId="164" fontId="8" fillId="0" borderId="11" xfId="0" applyNumberFormat="1" applyFont="1" applyBorder="1" applyAlignment="1">
      <alignment horizontal="center" vertical="center"/>
    </xf>
    <xf numFmtId="168" fontId="7" fillId="0" borderId="1" xfId="0" applyNumberFormat="1" applyFont="1" applyBorder="1" applyAlignment="1">
      <alignment horizontal="center" vertical="center"/>
    </xf>
    <xf numFmtId="168" fontId="7" fillId="0" borderId="13" xfId="0" applyNumberFormat="1" applyFont="1" applyBorder="1" applyAlignment="1">
      <alignment horizontal="center" vertical="center"/>
    </xf>
    <xf numFmtId="168" fontId="7" fillId="0" borderId="12" xfId="0" applyNumberFormat="1" applyFont="1" applyBorder="1" applyAlignment="1">
      <alignment horizontal="center" vertical="center"/>
    </xf>
    <xf numFmtId="167" fontId="7" fillId="0" borderId="19" xfId="0" applyNumberFormat="1" applyFont="1" applyFill="1" applyBorder="1" applyAlignment="1">
      <alignment horizontal="center" vertical="center"/>
    </xf>
    <xf numFmtId="167" fontId="7" fillId="0" borderId="3" xfId="0" applyNumberFormat="1" applyFont="1" applyFill="1" applyBorder="1" applyAlignment="1">
      <alignment horizontal="center" vertical="center"/>
    </xf>
    <xf numFmtId="167" fontId="7" fillId="0" borderId="1"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14" xfId="0" applyNumberFormat="1" applyFont="1" applyBorder="1" applyAlignment="1">
      <alignment horizontal="center" vertical="center"/>
    </xf>
    <xf numFmtId="164" fontId="7" fillId="0" borderId="18" xfId="0" applyNumberFormat="1" applyFont="1" applyBorder="1" applyAlignment="1">
      <alignment horizontal="center" vertical="center"/>
    </xf>
    <xf numFmtId="164" fontId="7" fillId="0" borderId="8" xfId="0" applyNumberFormat="1" applyFont="1" applyBorder="1" applyAlignment="1">
      <alignment horizontal="center" vertical="center"/>
    </xf>
    <xf numFmtId="164" fontId="7" fillId="0" borderId="21" xfId="0" applyNumberFormat="1" applyFont="1" applyBorder="1" applyAlignment="1">
      <alignment horizontal="center" vertical="center"/>
    </xf>
    <xf numFmtId="164" fontId="7" fillId="0" borderId="22" xfId="0" applyNumberFormat="1" applyFont="1" applyBorder="1" applyAlignment="1">
      <alignment horizontal="center" vertical="center"/>
    </xf>
    <xf numFmtId="164" fontId="7" fillId="0" borderId="19" xfId="0" applyNumberFormat="1" applyFont="1" applyBorder="1" applyAlignment="1">
      <alignment horizontal="center" vertical="center"/>
    </xf>
    <xf numFmtId="164" fontId="7" fillId="0" borderId="3" xfId="0" applyNumberFormat="1" applyFont="1" applyBorder="1" applyAlignment="1">
      <alignment horizontal="center" vertical="center"/>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00"/>
  <sheetViews>
    <sheetView tabSelected="1" zoomScale="90" zoomScaleNormal="90" workbookViewId="0">
      <selection activeCell="M170" sqref="M170:N170"/>
    </sheetView>
  </sheetViews>
  <sheetFormatPr baseColWidth="10" defaultRowHeight="15.75" x14ac:dyDescent="0.25"/>
  <cols>
    <col min="1" max="1" width="23.7109375" style="9" customWidth="1"/>
    <col min="2" max="2" width="9.42578125" style="9" customWidth="1"/>
    <col min="3" max="3" width="9.7109375" style="9" customWidth="1"/>
    <col min="4" max="4" width="11.42578125" style="9" customWidth="1"/>
    <col min="5" max="5" width="13.28515625" style="21" customWidth="1"/>
    <col min="6" max="6" width="10" style="12" customWidth="1"/>
    <col min="7" max="7" width="13.140625" style="21" customWidth="1"/>
    <col min="8" max="8" width="11.28515625" style="12" customWidth="1"/>
    <col min="9" max="9" width="11.140625" style="23" customWidth="1"/>
    <col min="10" max="10" width="8" style="12" customWidth="1"/>
    <col min="11" max="11" width="16.5703125" style="21" customWidth="1"/>
    <col min="12" max="12" width="14.140625" style="12" customWidth="1"/>
    <col min="13" max="13" width="13.5703125" style="11" customWidth="1"/>
    <col min="14" max="14" width="11.28515625" style="12" customWidth="1"/>
    <col min="15" max="15" width="11.42578125" style="9" customWidth="1"/>
    <col min="16" max="16" width="6.5703125" style="9" customWidth="1"/>
    <col min="17" max="17" width="11.42578125" style="209"/>
    <col min="18" max="19" width="11.42578125" style="1"/>
    <col min="20" max="20" width="14.28515625" style="1" customWidth="1"/>
    <col min="21" max="16384" width="11.42578125" style="1"/>
  </cols>
  <sheetData>
    <row r="1" spans="1:15" x14ac:dyDescent="0.25">
      <c r="A1" s="218"/>
      <c r="B1" s="218"/>
      <c r="C1" s="218"/>
      <c r="D1" s="218"/>
      <c r="E1" s="219"/>
      <c r="F1" s="220"/>
      <c r="G1" s="219"/>
      <c r="H1" s="220"/>
      <c r="I1" s="222"/>
      <c r="J1" s="220"/>
      <c r="K1" s="219"/>
      <c r="L1" s="220"/>
      <c r="M1" s="223"/>
      <c r="N1" s="220"/>
      <c r="O1" s="218"/>
    </row>
    <row r="2" spans="1:15" x14ac:dyDescent="0.25">
      <c r="A2" s="218"/>
      <c r="B2" s="218"/>
      <c r="C2" s="218"/>
      <c r="D2" s="218"/>
      <c r="E2" s="219"/>
      <c r="F2" s="220"/>
      <c r="G2" s="219"/>
      <c r="H2" s="220"/>
      <c r="I2" s="222"/>
      <c r="J2" s="220"/>
      <c r="K2" s="219"/>
      <c r="L2" s="220"/>
      <c r="M2" s="223"/>
      <c r="N2" s="220"/>
      <c r="O2" s="218"/>
    </row>
    <row r="3" spans="1:15" x14ac:dyDescent="0.25">
      <c r="A3" s="218"/>
      <c r="B3" s="218"/>
      <c r="C3" s="218"/>
      <c r="D3" s="218"/>
      <c r="E3" s="219"/>
      <c r="F3" s="220"/>
      <c r="G3" s="219"/>
      <c r="H3" s="220"/>
      <c r="I3" s="222"/>
      <c r="J3" s="220"/>
      <c r="K3" s="219"/>
      <c r="L3" s="220"/>
      <c r="M3" s="223"/>
      <c r="N3" s="220"/>
      <c r="O3" s="218"/>
    </row>
    <row r="4" spans="1:15" x14ac:dyDescent="0.25">
      <c r="A4" s="218"/>
      <c r="B4" s="218"/>
      <c r="C4" s="218"/>
      <c r="D4" s="218"/>
      <c r="E4" s="219"/>
      <c r="F4" s="220"/>
      <c r="G4" s="221"/>
      <c r="H4" s="220"/>
      <c r="I4" s="222"/>
      <c r="J4" s="220"/>
      <c r="K4" s="219"/>
      <c r="L4" s="220"/>
      <c r="M4" s="223"/>
      <c r="N4" s="220"/>
      <c r="O4" s="218"/>
    </row>
    <row r="5" spans="1:15" x14ac:dyDescent="0.25">
      <c r="A5" s="218"/>
      <c r="B5" s="218"/>
      <c r="C5" s="218"/>
      <c r="D5" s="218"/>
      <c r="E5" s="219"/>
      <c r="F5" s="220"/>
      <c r="G5" s="219"/>
      <c r="H5" s="220"/>
      <c r="I5" s="222"/>
      <c r="J5" s="220"/>
      <c r="K5" s="219"/>
      <c r="L5" s="220"/>
      <c r="M5" s="223"/>
      <c r="N5" s="220"/>
      <c r="O5" s="218"/>
    </row>
    <row r="6" spans="1:15" x14ac:dyDescent="0.25">
      <c r="A6" s="218"/>
      <c r="B6" s="218"/>
      <c r="C6" s="218"/>
      <c r="D6" s="218"/>
      <c r="E6" s="219"/>
      <c r="F6" s="220"/>
      <c r="G6" s="219"/>
      <c r="H6" s="220"/>
      <c r="I6" s="222"/>
      <c r="J6" s="220"/>
      <c r="K6" s="219"/>
      <c r="L6" s="220"/>
      <c r="M6" s="223"/>
      <c r="N6" s="220"/>
      <c r="O6" s="218"/>
    </row>
    <row r="7" spans="1:15" x14ac:dyDescent="0.25">
      <c r="A7" s="218"/>
      <c r="B7" s="218"/>
      <c r="C7" s="218"/>
      <c r="D7" s="218"/>
      <c r="E7" s="219"/>
      <c r="F7" s="220"/>
      <c r="G7" s="219"/>
      <c r="H7" s="220"/>
      <c r="I7" s="222"/>
      <c r="J7" s="220"/>
      <c r="K7" s="219"/>
      <c r="L7" s="220"/>
      <c r="M7" s="223"/>
      <c r="N7" s="220"/>
      <c r="O7" s="218"/>
    </row>
    <row r="8" spans="1:15" ht="16.5" thickBot="1" x14ac:dyDescent="0.3">
      <c r="A8" s="218"/>
      <c r="B8" s="218"/>
      <c r="C8" s="218"/>
      <c r="D8" s="218"/>
      <c r="E8" s="219"/>
      <c r="F8" s="220"/>
      <c r="G8" s="219"/>
      <c r="H8" s="220"/>
      <c r="I8" s="222"/>
      <c r="J8" s="220"/>
      <c r="K8" s="219"/>
      <c r="L8" s="220"/>
      <c r="M8" s="223"/>
      <c r="N8" s="220"/>
      <c r="O8" s="218"/>
    </row>
    <row r="9" spans="1:15" ht="16.5" thickTop="1" x14ac:dyDescent="0.25">
      <c r="A9" s="218"/>
      <c r="B9" s="218"/>
      <c r="C9" s="320"/>
      <c r="D9" s="321"/>
      <c r="E9" s="321"/>
      <c r="F9" s="321"/>
      <c r="G9" s="321"/>
      <c r="H9" s="321"/>
      <c r="I9" s="321"/>
      <c r="J9" s="321"/>
      <c r="K9" s="321"/>
      <c r="L9" s="322"/>
      <c r="M9" s="223"/>
      <c r="N9" s="220"/>
      <c r="O9" s="218"/>
    </row>
    <row r="10" spans="1:15" ht="26.25" x14ac:dyDescent="0.25">
      <c r="A10" s="218"/>
      <c r="B10" s="218"/>
      <c r="C10" s="323" t="s">
        <v>66</v>
      </c>
      <c r="D10" s="324"/>
      <c r="E10" s="324"/>
      <c r="F10" s="324"/>
      <c r="G10" s="324"/>
      <c r="H10" s="324"/>
      <c r="I10" s="324"/>
      <c r="J10" s="324"/>
      <c r="K10" s="324"/>
      <c r="L10" s="325"/>
      <c r="M10" s="223"/>
      <c r="N10" s="220"/>
      <c r="O10" s="218"/>
    </row>
    <row r="11" spans="1:15" ht="15.75" customHeight="1" x14ac:dyDescent="0.25">
      <c r="A11" s="218"/>
      <c r="B11" s="218"/>
      <c r="C11" s="326" t="s">
        <v>71</v>
      </c>
      <c r="D11" s="327"/>
      <c r="E11" s="327"/>
      <c r="F11" s="327"/>
      <c r="G11" s="327"/>
      <c r="H11" s="327"/>
      <c r="I11" s="327"/>
      <c r="J11" s="327"/>
      <c r="K11" s="327"/>
      <c r="L11" s="328"/>
      <c r="M11" s="223"/>
      <c r="N11" s="220"/>
      <c r="O11" s="218"/>
    </row>
    <row r="12" spans="1:15" ht="15.75" customHeight="1" x14ac:dyDescent="0.25">
      <c r="A12" s="218"/>
      <c r="B12" s="218"/>
      <c r="C12" s="329"/>
      <c r="D12" s="327"/>
      <c r="E12" s="327"/>
      <c r="F12" s="327"/>
      <c r="G12" s="327"/>
      <c r="H12" s="327"/>
      <c r="I12" s="327"/>
      <c r="J12" s="327"/>
      <c r="K12" s="327"/>
      <c r="L12" s="328"/>
      <c r="M12" s="223"/>
      <c r="N12" s="220"/>
      <c r="O12" s="218"/>
    </row>
    <row r="13" spans="1:15" ht="16.5" customHeight="1" x14ac:dyDescent="0.25">
      <c r="A13" s="218"/>
      <c r="B13" s="218"/>
      <c r="C13" s="329"/>
      <c r="D13" s="327"/>
      <c r="E13" s="327"/>
      <c r="F13" s="327"/>
      <c r="G13" s="327"/>
      <c r="H13" s="327"/>
      <c r="I13" s="327"/>
      <c r="J13" s="327"/>
      <c r="K13" s="327"/>
      <c r="L13" s="328"/>
      <c r="M13" s="223"/>
      <c r="N13" s="220"/>
      <c r="O13" s="218"/>
    </row>
    <row r="14" spans="1:15" ht="15.75" customHeight="1" x14ac:dyDescent="0.25">
      <c r="A14" s="218"/>
      <c r="B14" s="218"/>
      <c r="C14" s="329"/>
      <c r="D14" s="327"/>
      <c r="E14" s="327"/>
      <c r="F14" s="327"/>
      <c r="G14" s="327"/>
      <c r="H14" s="327"/>
      <c r="I14" s="327"/>
      <c r="J14" s="327"/>
      <c r="K14" s="327"/>
      <c r="L14" s="328"/>
      <c r="M14" s="223"/>
      <c r="N14" s="220"/>
      <c r="O14" s="218"/>
    </row>
    <row r="15" spans="1:15" ht="15.75" customHeight="1" x14ac:dyDescent="0.25">
      <c r="A15" s="218"/>
      <c r="B15" s="218"/>
      <c r="C15" s="329"/>
      <c r="D15" s="327"/>
      <c r="E15" s="327"/>
      <c r="F15" s="327"/>
      <c r="G15" s="327"/>
      <c r="H15" s="327"/>
      <c r="I15" s="327"/>
      <c r="J15" s="327"/>
      <c r="K15" s="327"/>
      <c r="L15" s="328"/>
      <c r="M15" s="223"/>
      <c r="N15" s="220"/>
      <c r="O15" s="218"/>
    </row>
    <row r="16" spans="1:15" ht="15.75" customHeight="1" x14ac:dyDescent="0.25">
      <c r="A16" s="218"/>
      <c r="B16" s="218"/>
      <c r="C16" s="329"/>
      <c r="D16" s="327"/>
      <c r="E16" s="327"/>
      <c r="F16" s="327"/>
      <c r="G16" s="327"/>
      <c r="H16" s="327"/>
      <c r="I16" s="327"/>
      <c r="J16" s="327"/>
      <c r="K16" s="327"/>
      <c r="L16" s="328"/>
      <c r="M16" s="223"/>
      <c r="N16" s="220"/>
      <c r="O16" s="218"/>
    </row>
    <row r="17" spans="1:15" ht="31.5" customHeight="1" thickBot="1" x14ac:dyDescent="0.3">
      <c r="A17" s="218"/>
      <c r="B17" s="218"/>
      <c r="C17" s="330"/>
      <c r="D17" s="331"/>
      <c r="E17" s="331"/>
      <c r="F17" s="331"/>
      <c r="G17" s="331"/>
      <c r="H17" s="331"/>
      <c r="I17" s="331"/>
      <c r="J17" s="331"/>
      <c r="K17" s="331"/>
      <c r="L17" s="332"/>
      <c r="M17" s="223"/>
      <c r="N17" s="220"/>
      <c r="O17" s="218"/>
    </row>
    <row r="18" spans="1:15" ht="16.5" thickTop="1" x14ac:dyDescent="0.25">
      <c r="A18" s="218"/>
      <c r="B18" s="218"/>
      <c r="C18" s="224"/>
      <c r="D18" s="218"/>
      <c r="E18" s="219"/>
      <c r="F18" s="220"/>
      <c r="G18" s="219"/>
      <c r="H18" s="220"/>
      <c r="I18" s="222"/>
      <c r="J18" s="220"/>
      <c r="K18" s="219"/>
      <c r="L18" s="220"/>
      <c r="M18" s="223"/>
      <c r="N18" s="220"/>
      <c r="O18" s="218"/>
    </row>
    <row r="19" spans="1:15" x14ac:dyDescent="0.25">
      <c r="A19" s="218"/>
      <c r="B19" s="218"/>
      <c r="C19" s="218"/>
      <c r="D19" s="218"/>
      <c r="E19" s="219"/>
      <c r="F19" s="220"/>
      <c r="G19" s="219"/>
      <c r="H19" s="220"/>
      <c r="I19" s="222"/>
      <c r="J19" s="220"/>
      <c r="K19" s="219"/>
      <c r="L19" s="220"/>
      <c r="M19" s="223"/>
      <c r="N19" s="220"/>
      <c r="O19" s="218"/>
    </row>
    <row r="20" spans="1:15" x14ac:dyDescent="0.25">
      <c r="A20" s="218"/>
      <c r="B20" s="218"/>
      <c r="C20" s="218"/>
      <c r="D20" s="218"/>
      <c r="E20" s="225"/>
      <c r="F20" s="220"/>
      <c r="G20" s="219"/>
      <c r="H20" s="220"/>
      <c r="I20" s="222"/>
      <c r="J20" s="333" t="s">
        <v>74</v>
      </c>
      <c r="K20" s="333"/>
      <c r="L20" s="333"/>
      <c r="M20" s="223"/>
      <c r="N20" s="220"/>
      <c r="O20" s="218"/>
    </row>
    <row r="21" spans="1:15" x14ac:dyDescent="0.25">
      <c r="A21" s="218"/>
      <c r="B21" s="218"/>
      <c r="C21" s="218"/>
      <c r="D21" s="218"/>
      <c r="E21" s="219"/>
      <c r="F21" s="220"/>
      <c r="G21" s="219"/>
      <c r="H21" s="220"/>
      <c r="I21" s="222"/>
      <c r="J21" s="333" t="s">
        <v>75</v>
      </c>
      <c r="K21" s="333"/>
      <c r="L21" s="333"/>
      <c r="M21" s="223"/>
      <c r="N21" s="220"/>
      <c r="O21" s="218"/>
    </row>
    <row r="22" spans="1:15" x14ac:dyDescent="0.25">
      <c r="A22" s="218"/>
      <c r="B22" s="218"/>
      <c r="C22" s="218"/>
      <c r="D22" s="218"/>
      <c r="E22" s="219"/>
      <c r="F22" s="220"/>
      <c r="G22" s="219"/>
      <c r="H22" s="220"/>
      <c r="I22" s="222"/>
      <c r="J22" s="220"/>
      <c r="K22" s="219"/>
      <c r="L22" s="220"/>
      <c r="M22" s="223"/>
      <c r="N22" s="220"/>
      <c r="O22" s="218"/>
    </row>
    <row r="23" spans="1:15" x14ac:dyDescent="0.25">
      <c r="A23" s="218"/>
      <c r="B23" s="218"/>
      <c r="C23" s="218"/>
      <c r="D23" s="218"/>
      <c r="E23" s="219"/>
      <c r="F23" s="220"/>
      <c r="G23" s="219"/>
      <c r="H23" s="220"/>
      <c r="I23" s="222"/>
      <c r="J23" s="220"/>
      <c r="K23" s="219"/>
      <c r="L23" s="220"/>
      <c r="M23" s="223"/>
      <c r="N23" s="220"/>
      <c r="O23" s="218"/>
    </row>
    <row r="24" spans="1:15" x14ac:dyDescent="0.25">
      <c r="A24" s="218"/>
      <c r="B24" s="218"/>
      <c r="C24" s="334" t="s">
        <v>80</v>
      </c>
      <c r="D24" s="335"/>
      <c r="E24" s="335"/>
      <c r="F24" s="335"/>
      <c r="G24" s="335"/>
      <c r="H24" s="335"/>
      <c r="I24" s="335"/>
      <c r="J24" s="335"/>
      <c r="K24" s="335"/>
      <c r="L24" s="335"/>
      <c r="M24" s="223"/>
      <c r="N24" s="220"/>
      <c r="O24" s="218"/>
    </row>
    <row r="25" spans="1:15" x14ac:dyDescent="0.25">
      <c r="A25" s="218"/>
      <c r="B25" s="218"/>
      <c r="C25" s="335"/>
      <c r="D25" s="335"/>
      <c r="E25" s="335"/>
      <c r="F25" s="335"/>
      <c r="G25" s="335"/>
      <c r="H25" s="335"/>
      <c r="I25" s="335"/>
      <c r="J25" s="335"/>
      <c r="K25" s="335"/>
      <c r="L25" s="335"/>
      <c r="M25" s="223"/>
      <c r="N25" s="220"/>
      <c r="O25" s="218"/>
    </row>
    <row r="26" spans="1:15" x14ac:dyDescent="0.25">
      <c r="A26" s="218"/>
      <c r="B26" s="218"/>
      <c r="C26" s="335"/>
      <c r="D26" s="335"/>
      <c r="E26" s="335"/>
      <c r="F26" s="335"/>
      <c r="G26" s="335"/>
      <c r="H26" s="335"/>
      <c r="I26" s="335"/>
      <c r="J26" s="335"/>
      <c r="K26" s="335"/>
      <c r="L26" s="335"/>
      <c r="M26" s="223"/>
      <c r="N26" s="220"/>
      <c r="O26" s="218"/>
    </row>
    <row r="27" spans="1:15" x14ac:dyDescent="0.25">
      <c r="A27" s="218"/>
      <c r="B27" s="218"/>
      <c r="C27" s="335"/>
      <c r="D27" s="335"/>
      <c r="E27" s="335"/>
      <c r="F27" s="335"/>
      <c r="G27" s="335"/>
      <c r="H27" s="335"/>
      <c r="I27" s="335"/>
      <c r="J27" s="335"/>
      <c r="K27" s="335"/>
      <c r="L27" s="335"/>
      <c r="M27" s="223"/>
      <c r="N27" s="220"/>
      <c r="O27" s="218"/>
    </row>
    <row r="28" spans="1:15" x14ac:dyDescent="0.25">
      <c r="A28" s="218"/>
      <c r="B28" s="218"/>
      <c r="C28" s="335"/>
      <c r="D28" s="335"/>
      <c r="E28" s="335"/>
      <c r="F28" s="335"/>
      <c r="G28" s="335"/>
      <c r="H28" s="335"/>
      <c r="I28" s="335"/>
      <c r="J28" s="335"/>
      <c r="K28" s="335"/>
      <c r="L28" s="335"/>
      <c r="M28" s="223"/>
      <c r="N28" s="220"/>
      <c r="O28" s="218"/>
    </row>
    <row r="29" spans="1:15" x14ac:dyDescent="0.25">
      <c r="A29" s="218"/>
      <c r="B29" s="218"/>
      <c r="C29" s="335"/>
      <c r="D29" s="335"/>
      <c r="E29" s="335"/>
      <c r="F29" s="335"/>
      <c r="G29" s="335"/>
      <c r="H29" s="335"/>
      <c r="I29" s="335"/>
      <c r="J29" s="335"/>
      <c r="K29" s="335"/>
      <c r="L29" s="335"/>
      <c r="M29" s="223"/>
      <c r="N29" s="220"/>
      <c r="O29" s="218"/>
    </row>
    <row r="30" spans="1:15" x14ac:dyDescent="0.25">
      <c r="A30" s="218"/>
      <c r="B30" s="218"/>
      <c r="C30" s="335"/>
      <c r="D30" s="335"/>
      <c r="E30" s="335"/>
      <c r="F30" s="335"/>
      <c r="G30" s="335"/>
      <c r="H30" s="335"/>
      <c r="I30" s="335"/>
      <c r="J30" s="335"/>
      <c r="K30" s="335"/>
      <c r="L30" s="335"/>
      <c r="M30" s="223"/>
      <c r="N30" s="220"/>
      <c r="O30" s="218"/>
    </row>
    <row r="31" spans="1:15" x14ac:dyDescent="0.25">
      <c r="A31" s="218"/>
      <c r="B31" s="218"/>
      <c r="C31" s="335"/>
      <c r="D31" s="335"/>
      <c r="E31" s="335"/>
      <c r="F31" s="335"/>
      <c r="G31" s="335"/>
      <c r="H31" s="335"/>
      <c r="I31" s="335"/>
      <c r="J31" s="335"/>
      <c r="K31" s="335"/>
      <c r="L31" s="335"/>
      <c r="M31" s="223"/>
      <c r="N31" s="220"/>
      <c r="O31" s="218"/>
    </row>
    <row r="32" spans="1:15" x14ac:dyDescent="0.25">
      <c r="A32" s="218"/>
      <c r="B32" s="218"/>
      <c r="C32" s="335"/>
      <c r="D32" s="335"/>
      <c r="E32" s="335"/>
      <c r="F32" s="335"/>
      <c r="G32" s="335"/>
      <c r="H32" s="335"/>
      <c r="I32" s="335"/>
      <c r="J32" s="335"/>
      <c r="K32" s="335"/>
      <c r="L32" s="335"/>
      <c r="M32" s="223"/>
      <c r="N32" s="220"/>
      <c r="O32" s="218"/>
    </row>
    <row r="33" spans="1:15" x14ac:dyDescent="0.25">
      <c r="A33" s="218"/>
      <c r="B33" s="218"/>
      <c r="C33" s="335"/>
      <c r="D33" s="335"/>
      <c r="E33" s="335"/>
      <c r="F33" s="335"/>
      <c r="G33" s="335"/>
      <c r="H33" s="335"/>
      <c r="I33" s="335"/>
      <c r="J33" s="335"/>
      <c r="K33" s="335"/>
      <c r="L33" s="335"/>
      <c r="M33" s="223"/>
      <c r="N33" s="220"/>
      <c r="O33" s="218"/>
    </row>
    <row r="34" spans="1:15" x14ac:dyDescent="0.25">
      <c r="A34" s="218"/>
      <c r="B34" s="218"/>
      <c r="C34" s="335"/>
      <c r="D34" s="335"/>
      <c r="E34" s="335"/>
      <c r="F34" s="335"/>
      <c r="G34" s="335"/>
      <c r="H34" s="335"/>
      <c r="I34" s="335"/>
      <c r="J34" s="335"/>
      <c r="K34" s="335"/>
      <c r="L34" s="335"/>
      <c r="M34" s="223"/>
      <c r="N34" s="220"/>
      <c r="O34" s="218"/>
    </row>
    <row r="35" spans="1:15" x14ac:dyDescent="0.25">
      <c r="A35" s="218"/>
      <c r="B35" s="218"/>
      <c r="C35" s="335"/>
      <c r="D35" s="335"/>
      <c r="E35" s="335"/>
      <c r="F35" s="335"/>
      <c r="G35" s="335"/>
      <c r="H35" s="335"/>
      <c r="I35" s="335"/>
      <c r="J35" s="335"/>
      <c r="K35" s="335"/>
      <c r="L35" s="335"/>
      <c r="M35" s="223"/>
      <c r="N35" s="220"/>
      <c r="O35" s="218"/>
    </row>
    <row r="36" spans="1:15" x14ac:dyDescent="0.25">
      <c r="A36" s="218"/>
      <c r="B36" s="218"/>
      <c r="C36" s="335"/>
      <c r="D36" s="335"/>
      <c r="E36" s="335"/>
      <c r="F36" s="335"/>
      <c r="G36" s="335"/>
      <c r="H36" s="335"/>
      <c r="I36" s="335"/>
      <c r="J36" s="335"/>
      <c r="K36" s="335"/>
      <c r="L36" s="335"/>
      <c r="M36" s="223"/>
      <c r="N36" s="220"/>
      <c r="O36" s="218"/>
    </row>
    <row r="37" spans="1:15" x14ac:dyDescent="0.25">
      <c r="A37" s="218"/>
      <c r="B37" s="218"/>
      <c r="C37" s="335"/>
      <c r="D37" s="335"/>
      <c r="E37" s="335"/>
      <c r="F37" s="335"/>
      <c r="G37" s="335"/>
      <c r="H37" s="335"/>
      <c r="I37" s="335"/>
      <c r="J37" s="335"/>
      <c r="K37" s="335"/>
      <c r="L37" s="335"/>
      <c r="M37" s="223"/>
      <c r="N37" s="220"/>
      <c r="O37" s="218"/>
    </row>
    <row r="38" spans="1:15" x14ac:dyDescent="0.25">
      <c r="A38" s="218"/>
      <c r="B38" s="218"/>
      <c r="C38" s="335"/>
      <c r="D38" s="335"/>
      <c r="E38" s="335"/>
      <c r="F38" s="335"/>
      <c r="G38" s="335"/>
      <c r="H38" s="335"/>
      <c r="I38" s="335"/>
      <c r="J38" s="335"/>
      <c r="K38" s="335"/>
      <c r="L38" s="335"/>
      <c r="M38" s="223"/>
      <c r="N38" s="220"/>
      <c r="O38" s="218"/>
    </row>
    <row r="39" spans="1:15" x14ac:dyDescent="0.25">
      <c r="A39" s="218"/>
      <c r="B39" s="218"/>
      <c r="C39" s="335"/>
      <c r="D39" s="335"/>
      <c r="E39" s="335"/>
      <c r="F39" s="335"/>
      <c r="G39" s="335"/>
      <c r="H39" s="335"/>
      <c r="I39" s="335"/>
      <c r="J39" s="335"/>
      <c r="K39" s="335"/>
      <c r="L39" s="335"/>
      <c r="M39" s="223"/>
      <c r="N39" s="220"/>
      <c r="O39" s="218"/>
    </row>
    <row r="40" spans="1:15" x14ac:dyDescent="0.25">
      <c r="A40" s="218"/>
      <c r="B40" s="218"/>
      <c r="C40" s="335"/>
      <c r="D40" s="335"/>
      <c r="E40" s="335"/>
      <c r="F40" s="335"/>
      <c r="G40" s="335"/>
      <c r="H40" s="335"/>
      <c r="I40" s="335"/>
      <c r="J40" s="335"/>
      <c r="K40" s="335"/>
      <c r="L40" s="335"/>
      <c r="M40" s="223"/>
      <c r="N40" s="220"/>
      <c r="O40" s="218"/>
    </row>
    <row r="41" spans="1:15" x14ac:dyDescent="0.25">
      <c r="A41" s="218"/>
      <c r="B41" s="218"/>
      <c r="C41" s="335"/>
      <c r="D41" s="335"/>
      <c r="E41" s="335"/>
      <c r="F41" s="335"/>
      <c r="G41" s="335"/>
      <c r="H41" s="335"/>
      <c r="I41" s="335"/>
      <c r="J41" s="335"/>
      <c r="K41" s="335"/>
      <c r="L41" s="335"/>
      <c r="M41" s="223"/>
      <c r="N41" s="220"/>
      <c r="O41" s="218"/>
    </row>
    <row r="42" spans="1:15" x14ac:dyDescent="0.25">
      <c r="A42" s="218"/>
      <c r="B42" s="218"/>
      <c r="C42" s="335"/>
      <c r="D42" s="335"/>
      <c r="E42" s="335"/>
      <c r="F42" s="335"/>
      <c r="G42" s="335"/>
      <c r="H42" s="335"/>
      <c r="I42" s="335"/>
      <c r="J42" s="335"/>
      <c r="K42" s="335"/>
      <c r="L42" s="335"/>
      <c r="M42" s="223"/>
      <c r="N42" s="220"/>
      <c r="O42" s="218"/>
    </row>
    <row r="43" spans="1:15" x14ac:dyDescent="0.25">
      <c r="A43" s="218"/>
      <c r="B43" s="218"/>
      <c r="C43" s="335"/>
      <c r="D43" s="335"/>
      <c r="E43" s="335"/>
      <c r="F43" s="335"/>
      <c r="G43" s="335"/>
      <c r="H43" s="335"/>
      <c r="I43" s="335"/>
      <c r="J43" s="335"/>
      <c r="K43" s="335"/>
      <c r="L43" s="335"/>
      <c r="M43" s="223"/>
      <c r="N43" s="220"/>
      <c r="O43" s="218"/>
    </row>
    <row r="44" spans="1:15" x14ac:dyDescent="0.25">
      <c r="A44" s="218"/>
      <c r="B44" s="218"/>
      <c r="C44" s="218"/>
      <c r="D44" s="218"/>
      <c r="E44" s="219"/>
      <c r="F44" s="220"/>
      <c r="G44" s="219"/>
      <c r="H44" s="220"/>
      <c r="I44" s="222"/>
      <c r="J44" s="220"/>
      <c r="K44" s="219"/>
      <c r="L44" s="220"/>
      <c r="M44" s="223"/>
      <c r="N44" s="220"/>
      <c r="O44" s="218"/>
    </row>
    <row r="45" spans="1:15" x14ac:dyDescent="0.25">
      <c r="A45" s="218"/>
      <c r="B45" s="218"/>
      <c r="C45" s="226"/>
      <c r="D45" s="218"/>
      <c r="E45" s="219"/>
      <c r="F45" s="220"/>
      <c r="G45" s="219"/>
      <c r="H45" s="220"/>
      <c r="I45" s="222"/>
      <c r="J45" s="220"/>
      <c r="K45" s="219"/>
      <c r="L45" s="220"/>
      <c r="M45" s="223"/>
      <c r="N45" s="220"/>
      <c r="O45" s="218"/>
    </row>
    <row r="46" spans="1:15" x14ac:dyDescent="0.25">
      <c r="A46" s="218"/>
      <c r="B46" s="218"/>
      <c r="C46" s="226"/>
      <c r="D46" s="218"/>
      <c r="E46" s="219"/>
      <c r="F46" s="220"/>
      <c r="G46" s="219"/>
      <c r="H46" s="220"/>
      <c r="I46" s="222"/>
      <c r="J46" s="220"/>
      <c r="K46" s="219"/>
      <c r="L46" s="220"/>
      <c r="M46" s="223"/>
      <c r="N46" s="220"/>
      <c r="O46" s="218"/>
    </row>
    <row r="47" spans="1:15" x14ac:dyDescent="0.25">
      <c r="A47" s="218"/>
      <c r="B47" s="218"/>
      <c r="C47" s="218"/>
      <c r="D47" s="218"/>
      <c r="E47" s="219"/>
      <c r="F47" s="220"/>
      <c r="G47" s="219"/>
      <c r="H47" s="220"/>
      <c r="I47" s="222"/>
      <c r="J47" s="220"/>
      <c r="K47" s="219"/>
      <c r="L47" s="220"/>
      <c r="M47" s="223"/>
      <c r="N47" s="220"/>
      <c r="O47" s="218"/>
    </row>
    <row r="48" spans="1:15" x14ac:dyDescent="0.25">
      <c r="A48" s="218"/>
      <c r="B48" s="218"/>
      <c r="C48" s="218"/>
      <c r="D48" s="218"/>
      <c r="E48" s="219"/>
      <c r="F48" s="220"/>
      <c r="G48" s="219"/>
      <c r="H48" s="220"/>
      <c r="I48" s="222"/>
      <c r="J48" s="220"/>
      <c r="K48" s="219"/>
      <c r="L48" s="220"/>
      <c r="M48" s="223"/>
      <c r="N48" s="220"/>
      <c r="O48" s="218"/>
    </row>
    <row r="49" spans="1:19" x14ac:dyDescent="0.25">
      <c r="A49" s="218"/>
      <c r="B49" s="218"/>
      <c r="C49" s="218"/>
      <c r="D49" s="218"/>
      <c r="E49" s="219"/>
      <c r="F49" s="220"/>
      <c r="G49" s="219"/>
      <c r="H49" s="220"/>
      <c r="I49" s="222"/>
      <c r="J49" s="220"/>
      <c r="K49" s="219"/>
      <c r="L49" s="220"/>
      <c r="M49" s="223"/>
      <c r="N49" s="220"/>
      <c r="O49" s="218"/>
    </row>
    <row r="50" spans="1:19" x14ac:dyDescent="0.25">
      <c r="A50" s="218"/>
      <c r="B50" s="218"/>
      <c r="C50" s="218"/>
      <c r="D50" s="218"/>
      <c r="E50" s="219"/>
      <c r="F50" s="220"/>
      <c r="G50" s="219"/>
      <c r="H50" s="220"/>
      <c r="I50" s="222"/>
      <c r="J50" s="220"/>
      <c r="K50" s="219"/>
      <c r="L50" s="220"/>
      <c r="M50" s="223"/>
      <c r="N50" s="220"/>
      <c r="O50" s="218"/>
    </row>
    <row r="51" spans="1:19" x14ac:dyDescent="0.25">
      <c r="A51" s="218"/>
      <c r="B51" s="218"/>
      <c r="C51" s="218"/>
      <c r="D51" s="218"/>
      <c r="E51" s="219"/>
      <c r="F51" s="220"/>
      <c r="G51" s="219"/>
      <c r="H51" s="220"/>
      <c r="I51" s="222"/>
      <c r="J51" s="220"/>
      <c r="K51" s="219"/>
      <c r="L51" s="220"/>
      <c r="M51" s="223"/>
      <c r="N51" s="220"/>
      <c r="O51" s="218"/>
    </row>
    <row r="52" spans="1:19" x14ac:dyDescent="0.25">
      <c r="A52" s="218"/>
      <c r="B52" s="218"/>
      <c r="C52" s="218"/>
      <c r="D52" s="218"/>
      <c r="E52" s="219"/>
      <c r="F52" s="220"/>
      <c r="G52" s="219"/>
      <c r="H52" s="220"/>
      <c r="I52" s="222"/>
      <c r="J52" s="220"/>
      <c r="K52" s="219"/>
      <c r="L52" s="220"/>
      <c r="M52" s="223"/>
      <c r="N52" s="220"/>
      <c r="O52" s="218"/>
    </row>
    <row r="53" spans="1:19" x14ac:dyDescent="0.25">
      <c r="A53" s="218"/>
      <c r="B53" s="218"/>
      <c r="C53" s="218"/>
      <c r="D53" s="218"/>
      <c r="E53" s="219"/>
      <c r="F53" s="220"/>
      <c r="G53" s="219"/>
      <c r="H53" s="220"/>
      <c r="I53" s="222"/>
      <c r="J53" s="220"/>
      <c r="K53" s="219"/>
      <c r="L53" s="220"/>
      <c r="M53" s="223"/>
      <c r="N53" s="220"/>
      <c r="O53" s="218"/>
    </row>
    <row r="54" spans="1:19" x14ac:dyDescent="0.25">
      <c r="A54" s="218"/>
      <c r="B54" s="218"/>
      <c r="C54" s="218"/>
      <c r="D54" s="218"/>
      <c r="E54" s="219"/>
      <c r="F54" s="220"/>
      <c r="G54" s="219"/>
      <c r="H54" s="220"/>
      <c r="I54" s="227"/>
      <c r="J54" s="220"/>
      <c r="K54" s="219"/>
      <c r="L54" s="220"/>
      <c r="M54" s="223"/>
      <c r="N54" s="220"/>
      <c r="O54" s="218"/>
    </row>
    <row r="55" spans="1:19" x14ac:dyDescent="0.25">
      <c r="A55" s="218"/>
      <c r="B55" s="218"/>
      <c r="C55" s="218"/>
      <c r="D55" s="218"/>
      <c r="E55" s="219"/>
      <c r="F55" s="220"/>
      <c r="G55" s="219"/>
      <c r="H55" s="220"/>
      <c r="I55" s="222"/>
      <c r="J55" s="220"/>
      <c r="K55" s="219"/>
      <c r="L55" s="220"/>
      <c r="M55" s="223"/>
      <c r="N55" s="220"/>
      <c r="O55" s="218"/>
    </row>
    <row r="56" spans="1:19" x14ac:dyDescent="0.25">
      <c r="A56" s="218"/>
      <c r="B56" s="218"/>
      <c r="C56" s="218"/>
      <c r="D56" s="218"/>
      <c r="E56" s="219"/>
      <c r="F56" s="220"/>
      <c r="G56" s="219"/>
      <c r="H56" s="220"/>
      <c r="I56" s="222"/>
      <c r="J56" s="220"/>
      <c r="K56" s="219"/>
      <c r="L56" s="220"/>
      <c r="M56" s="223"/>
      <c r="N56" s="220"/>
      <c r="O56" s="218"/>
    </row>
    <row r="57" spans="1:19" x14ac:dyDescent="0.25">
      <c r="A57" s="218"/>
      <c r="B57" s="218"/>
      <c r="C57" s="218"/>
      <c r="D57" s="218"/>
      <c r="E57" s="219"/>
      <c r="F57" s="220"/>
      <c r="G57" s="219"/>
      <c r="H57" s="220"/>
      <c r="I57" s="222"/>
      <c r="J57" s="220"/>
      <c r="K57" s="219"/>
      <c r="L57" s="220"/>
      <c r="M57" s="223"/>
      <c r="N57" s="220"/>
      <c r="O57" s="218"/>
    </row>
    <row r="58" spans="1:19" x14ac:dyDescent="0.25">
      <c r="A58" s="218"/>
      <c r="B58" s="218"/>
      <c r="C58" s="218"/>
      <c r="D58" s="218"/>
      <c r="E58" s="219"/>
      <c r="F58" s="220"/>
      <c r="G58" s="219"/>
      <c r="H58" s="220"/>
      <c r="I58" s="222"/>
      <c r="J58" s="220"/>
      <c r="K58" s="219"/>
      <c r="L58" s="220"/>
      <c r="M58" s="223"/>
      <c r="N58" s="220"/>
      <c r="O58" s="218"/>
    </row>
    <row r="59" spans="1:19" x14ac:dyDescent="0.25">
      <c r="A59" s="218"/>
      <c r="B59" s="218"/>
      <c r="C59" s="218"/>
      <c r="D59" s="218"/>
      <c r="E59" s="219"/>
      <c r="F59" s="220"/>
      <c r="G59" s="219"/>
      <c r="H59" s="220"/>
      <c r="I59" s="222"/>
      <c r="J59" s="220"/>
      <c r="K59" s="219"/>
      <c r="L59" s="220"/>
      <c r="M59" s="223"/>
      <c r="N59" s="220"/>
      <c r="O59" s="218"/>
    </row>
    <row r="60" spans="1:19" ht="19.5" customHeight="1" x14ac:dyDescent="0.25">
      <c r="A60" s="316" t="s">
        <v>76</v>
      </c>
      <c r="B60" s="317"/>
      <c r="C60" s="317"/>
      <c r="D60" s="317"/>
      <c r="E60" s="317"/>
      <c r="F60" s="317"/>
      <c r="G60" s="317"/>
      <c r="H60" s="317"/>
      <c r="I60" s="317"/>
      <c r="J60" s="317"/>
      <c r="K60" s="317"/>
      <c r="L60" s="317"/>
      <c r="M60" s="317"/>
      <c r="N60" s="317"/>
      <c r="O60" s="317"/>
    </row>
    <row r="61" spans="1:19" ht="22.9" customHeight="1" x14ac:dyDescent="0.25">
      <c r="A61" s="317"/>
      <c r="B61" s="317"/>
      <c r="C61" s="317"/>
      <c r="D61" s="317"/>
      <c r="E61" s="317"/>
      <c r="F61" s="317"/>
      <c r="G61" s="317"/>
      <c r="H61" s="317"/>
      <c r="I61" s="317"/>
      <c r="J61" s="317"/>
      <c r="K61" s="317"/>
      <c r="L61" s="317"/>
      <c r="M61" s="317"/>
      <c r="N61" s="317"/>
      <c r="O61" s="317"/>
    </row>
    <row r="62" spans="1:19" x14ac:dyDescent="0.25">
      <c r="A62" s="228"/>
      <c r="B62" s="228"/>
      <c r="C62" s="228"/>
      <c r="D62" s="228"/>
      <c r="E62" s="229"/>
      <c r="F62" s="228"/>
      <c r="G62" s="230"/>
      <c r="H62" s="228"/>
      <c r="I62" s="230"/>
      <c r="J62" s="228"/>
      <c r="K62" s="230"/>
      <c r="L62" s="228"/>
      <c r="M62" s="228"/>
      <c r="N62" s="228"/>
      <c r="O62" s="53"/>
    </row>
    <row r="63" spans="1:19" ht="18" x14ac:dyDescent="0.25">
      <c r="A63" s="231" t="s">
        <v>30</v>
      </c>
      <c r="B63" s="231"/>
      <c r="C63" s="232"/>
      <c r="D63" s="233"/>
      <c r="E63" s="234"/>
      <c r="F63" s="235"/>
      <c r="G63" s="191"/>
      <c r="H63" s="235"/>
      <c r="I63" s="236"/>
      <c r="J63" s="237"/>
      <c r="K63" s="191"/>
      <c r="L63" s="235"/>
      <c r="M63" s="238"/>
      <c r="N63" s="237"/>
      <c r="O63" s="53"/>
    </row>
    <row r="64" spans="1:19" x14ac:dyDescent="0.25">
      <c r="A64" s="53"/>
      <c r="B64" s="53"/>
      <c r="C64" s="239"/>
      <c r="D64" s="239"/>
      <c r="E64" s="240"/>
      <c r="F64" s="239"/>
      <c r="G64" s="240"/>
      <c r="H64" s="239"/>
      <c r="I64" s="240"/>
      <c r="J64" s="239"/>
      <c r="K64" s="240"/>
      <c r="L64" s="239"/>
      <c r="M64" s="239"/>
      <c r="N64" s="239"/>
      <c r="O64" s="53"/>
      <c r="Q64" s="211"/>
      <c r="R64" s="4"/>
      <c r="S64" s="5"/>
    </row>
    <row r="65" spans="1:21" ht="16.149999999999999" customHeight="1" x14ac:dyDescent="0.25">
      <c r="A65" s="235" t="s">
        <v>45</v>
      </c>
      <c r="B65" s="235"/>
      <c r="C65" s="238"/>
      <c r="D65" s="241"/>
      <c r="E65" s="240" t="s">
        <v>0</v>
      </c>
      <c r="F65" s="239"/>
      <c r="G65" s="318" t="s">
        <v>33</v>
      </c>
      <c r="H65" s="318"/>
      <c r="I65" s="319" t="s">
        <v>32</v>
      </c>
      <c r="J65" s="319"/>
      <c r="K65" s="318" t="s">
        <v>1</v>
      </c>
      <c r="L65" s="318"/>
      <c r="M65" s="239" t="s">
        <v>2</v>
      </c>
      <c r="N65" s="239"/>
      <c r="O65" s="53"/>
      <c r="Q65" s="211"/>
      <c r="R65" s="4"/>
      <c r="S65" s="5"/>
    </row>
    <row r="66" spans="1:21" x14ac:dyDescent="0.25">
      <c r="A66" s="53" t="s">
        <v>3</v>
      </c>
      <c r="B66" s="53"/>
      <c r="C66" s="53"/>
      <c r="D66" s="53"/>
      <c r="E66" s="336">
        <v>67</v>
      </c>
      <c r="F66" s="336"/>
      <c r="G66" s="336">
        <v>153</v>
      </c>
      <c r="H66" s="336"/>
      <c r="I66" s="337">
        <f>E66+G66</f>
        <v>220</v>
      </c>
      <c r="J66" s="337"/>
      <c r="K66" s="336">
        <v>91</v>
      </c>
      <c r="L66" s="336"/>
      <c r="M66" s="337">
        <f>E66+G66+K66</f>
        <v>311</v>
      </c>
      <c r="N66" s="337"/>
      <c r="O66" s="242"/>
    </row>
    <row r="67" spans="1:21" x14ac:dyDescent="0.25">
      <c r="A67" s="53" t="s">
        <v>39</v>
      </c>
      <c r="B67" s="53"/>
      <c r="C67" s="53"/>
      <c r="D67" s="53"/>
      <c r="E67" s="336">
        <v>30</v>
      </c>
      <c r="F67" s="336"/>
      <c r="G67" s="336">
        <v>146</v>
      </c>
      <c r="H67" s="336"/>
      <c r="I67" s="337">
        <f t="shared" ref="I67:I72" si="0">E67+G67</f>
        <v>176</v>
      </c>
      <c r="J67" s="337"/>
      <c r="K67" s="336">
        <v>148</v>
      </c>
      <c r="L67" s="336"/>
      <c r="M67" s="337">
        <f t="shared" ref="M67:M72" si="1">E67+G67+K67</f>
        <v>324</v>
      </c>
      <c r="N67" s="337"/>
      <c r="O67" s="242"/>
    </row>
    <row r="68" spans="1:21" x14ac:dyDescent="0.25">
      <c r="A68" s="53" t="s">
        <v>4</v>
      </c>
      <c r="B68" s="53"/>
      <c r="C68" s="53"/>
      <c r="D68" s="53"/>
      <c r="E68" s="336">
        <v>96</v>
      </c>
      <c r="F68" s="336"/>
      <c r="G68" s="336">
        <v>159</v>
      </c>
      <c r="H68" s="336"/>
      <c r="I68" s="337">
        <v>255</v>
      </c>
      <c r="J68" s="337"/>
      <c r="K68" s="336">
        <v>177</v>
      </c>
      <c r="L68" s="336"/>
      <c r="M68" s="337">
        <f t="shared" si="1"/>
        <v>432</v>
      </c>
      <c r="N68" s="337"/>
      <c r="O68" s="242"/>
    </row>
    <row r="69" spans="1:21" x14ac:dyDescent="0.25">
      <c r="A69" s="53" t="s">
        <v>5</v>
      </c>
      <c r="B69" s="53"/>
      <c r="C69" s="53"/>
      <c r="D69" s="53"/>
      <c r="E69" s="338">
        <v>80</v>
      </c>
      <c r="F69" s="338"/>
      <c r="G69" s="336">
        <v>108</v>
      </c>
      <c r="H69" s="336"/>
      <c r="I69" s="337">
        <f t="shared" si="0"/>
        <v>188</v>
      </c>
      <c r="J69" s="337"/>
      <c r="K69" s="336">
        <v>94</v>
      </c>
      <c r="L69" s="336"/>
      <c r="M69" s="337">
        <f t="shared" si="1"/>
        <v>282</v>
      </c>
      <c r="N69" s="337"/>
      <c r="O69" s="53"/>
      <c r="R69" s="78"/>
    </row>
    <row r="70" spans="1:21" x14ac:dyDescent="0.25">
      <c r="A70" s="53" t="s">
        <v>6</v>
      </c>
      <c r="B70" s="53"/>
      <c r="C70" s="53"/>
      <c r="D70" s="53"/>
      <c r="E70" s="338">
        <v>62</v>
      </c>
      <c r="F70" s="338"/>
      <c r="G70" s="336">
        <v>137</v>
      </c>
      <c r="H70" s="336"/>
      <c r="I70" s="337">
        <v>199</v>
      </c>
      <c r="J70" s="337"/>
      <c r="K70" s="336">
        <v>134</v>
      </c>
      <c r="L70" s="336"/>
      <c r="M70" s="337">
        <f t="shared" si="1"/>
        <v>333</v>
      </c>
      <c r="N70" s="337"/>
      <c r="O70" s="242"/>
    </row>
    <row r="71" spans="1:21" x14ac:dyDescent="0.25">
      <c r="A71" s="53" t="s">
        <v>7</v>
      </c>
      <c r="B71" s="53"/>
      <c r="C71" s="53"/>
      <c r="D71" s="53"/>
      <c r="E71" s="338">
        <v>15</v>
      </c>
      <c r="F71" s="338"/>
      <c r="G71" s="338">
        <v>20</v>
      </c>
      <c r="H71" s="338"/>
      <c r="I71" s="337">
        <f t="shared" si="0"/>
        <v>35</v>
      </c>
      <c r="J71" s="337"/>
      <c r="K71" s="336">
        <v>0</v>
      </c>
      <c r="L71" s="336"/>
      <c r="M71" s="337">
        <f t="shared" si="1"/>
        <v>35</v>
      </c>
      <c r="N71" s="337"/>
      <c r="O71" s="218"/>
    </row>
    <row r="72" spans="1:21" x14ac:dyDescent="0.25">
      <c r="A72" s="53" t="s">
        <v>8</v>
      </c>
      <c r="B72" s="53"/>
      <c r="C72" s="53"/>
      <c r="D72" s="53"/>
      <c r="E72" s="339">
        <v>12</v>
      </c>
      <c r="F72" s="339"/>
      <c r="G72" s="339">
        <v>5</v>
      </c>
      <c r="H72" s="339"/>
      <c r="I72" s="340">
        <f t="shared" si="0"/>
        <v>17</v>
      </c>
      <c r="J72" s="340"/>
      <c r="K72" s="336">
        <v>5</v>
      </c>
      <c r="L72" s="336"/>
      <c r="M72" s="337">
        <f t="shared" si="1"/>
        <v>22</v>
      </c>
      <c r="N72" s="337"/>
      <c r="O72" s="53"/>
    </row>
    <row r="73" spans="1:21" x14ac:dyDescent="0.25">
      <c r="A73" s="237" t="s">
        <v>9</v>
      </c>
      <c r="B73" s="237"/>
      <c r="C73" s="53"/>
      <c r="D73" s="53"/>
      <c r="E73" s="341">
        <f>SUM(E66:F72)</f>
        <v>362</v>
      </c>
      <c r="F73" s="341"/>
      <c r="G73" s="341">
        <f>SUM(G66:G72)</f>
        <v>728</v>
      </c>
      <c r="H73" s="341"/>
      <c r="I73" s="342">
        <f>SUM(I66:I72)</f>
        <v>1090</v>
      </c>
      <c r="J73" s="342"/>
      <c r="K73" s="341">
        <f>SUM(K66:L72)</f>
        <v>649</v>
      </c>
      <c r="L73" s="341"/>
      <c r="M73" s="342">
        <f>SUM(M66:N72)</f>
        <v>1739</v>
      </c>
      <c r="N73" s="342"/>
      <c r="O73" s="53"/>
    </row>
    <row r="74" spans="1:21" x14ac:dyDescent="0.25">
      <c r="A74" s="237"/>
      <c r="B74" s="237"/>
      <c r="C74" s="53"/>
      <c r="D74" s="53"/>
      <c r="E74" s="191"/>
      <c r="F74" s="243"/>
      <c r="G74" s="191"/>
      <c r="H74" s="243"/>
      <c r="I74" s="102"/>
      <c r="J74" s="244"/>
      <c r="K74" s="343"/>
      <c r="L74" s="343"/>
      <c r="M74" s="245"/>
      <c r="N74" s="246"/>
      <c r="O74" s="53"/>
    </row>
    <row r="75" spans="1:21" x14ac:dyDescent="0.25">
      <c r="A75" s="235" t="s">
        <v>31</v>
      </c>
      <c r="B75" s="235"/>
      <c r="C75" s="53"/>
      <c r="D75" s="53"/>
      <c r="E75" s="191"/>
      <c r="F75" s="243"/>
      <c r="G75" s="191"/>
      <c r="H75" s="243"/>
      <c r="I75" s="102"/>
      <c r="J75" s="244"/>
      <c r="K75" s="343"/>
      <c r="L75" s="343"/>
      <c r="M75" s="245"/>
      <c r="N75" s="246"/>
      <c r="O75" s="53"/>
    </row>
    <row r="76" spans="1:21" x14ac:dyDescent="0.25">
      <c r="A76" s="53" t="s">
        <v>3</v>
      </c>
      <c r="B76" s="53"/>
      <c r="C76" s="53"/>
      <c r="D76" s="53"/>
      <c r="E76" s="336">
        <v>22</v>
      </c>
      <c r="F76" s="336"/>
      <c r="G76" s="336">
        <v>66</v>
      </c>
      <c r="H76" s="336"/>
      <c r="I76" s="337">
        <f t="shared" ref="I76:I82" si="2">E76+G76</f>
        <v>88</v>
      </c>
      <c r="J76" s="337"/>
      <c r="K76" s="336">
        <v>27</v>
      </c>
      <c r="L76" s="336"/>
      <c r="M76" s="337">
        <f>E76+G76+K76</f>
        <v>115</v>
      </c>
      <c r="N76" s="337"/>
      <c r="O76" s="242"/>
    </row>
    <row r="77" spans="1:21" x14ac:dyDescent="0.25">
      <c r="A77" s="53" t="s">
        <v>39</v>
      </c>
      <c r="B77" s="53"/>
      <c r="C77" s="53"/>
      <c r="D77" s="53"/>
      <c r="E77" s="336">
        <v>6</v>
      </c>
      <c r="F77" s="336"/>
      <c r="G77" s="336">
        <v>64</v>
      </c>
      <c r="H77" s="336"/>
      <c r="I77" s="337">
        <f t="shared" si="2"/>
        <v>70</v>
      </c>
      <c r="J77" s="337"/>
      <c r="K77" s="336">
        <f>43+K99</f>
        <v>53</v>
      </c>
      <c r="L77" s="336"/>
      <c r="M77" s="337">
        <f t="shared" ref="M77:M82" si="3">E77+G77+K77</f>
        <v>123</v>
      </c>
      <c r="N77" s="337"/>
      <c r="O77" s="242"/>
      <c r="Q77" s="212"/>
    </row>
    <row r="78" spans="1:21" x14ac:dyDescent="0.25">
      <c r="A78" s="53" t="s">
        <v>56</v>
      </c>
      <c r="B78" s="53"/>
      <c r="C78" s="53"/>
      <c r="D78" s="53"/>
      <c r="E78" s="336">
        <v>44</v>
      </c>
      <c r="F78" s="336"/>
      <c r="G78" s="336">
        <v>58</v>
      </c>
      <c r="H78" s="336"/>
      <c r="I78" s="337">
        <f>E78+G78</f>
        <v>102</v>
      </c>
      <c r="J78" s="337"/>
      <c r="K78" s="336">
        <v>54</v>
      </c>
      <c r="L78" s="336"/>
      <c r="M78" s="337">
        <f t="shared" si="3"/>
        <v>156</v>
      </c>
      <c r="N78" s="337"/>
      <c r="O78" s="242"/>
      <c r="U78" s="171"/>
    </row>
    <row r="79" spans="1:21" x14ac:dyDescent="0.25">
      <c r="A79" s="53" t="s">
        <v>5</v>
      </c>
      <c r="B79" s="53"/>
      <c r="C79" s="53"/>
      <c r="D79" s="53"/>
      <c r="E79" s="336">
        <v>22</v>
      </c>
      <c r="F79" s="336"/>
      <c r="G79" s="336">
        <v>29</v>
      </c>
      <c r="H79" s="336"/>
      <c r="I79" s="337">
        <f>E79+G79</f>
        <v>51</v>
      </c>
      <c r="J79" s="337"/>
      <c r="K79" s="336">
        <v>37</v>
      </c>
      <c r="L79" s="336"/>
      <c r="M79" s="337">
        <f t="shared" si="3"/>
        <v>88</v>
      </c>
      <c r="N79" s="337"/>
      <c r="O79" s="53"/>
    </row>
    <row r="80" spans="1:21" x14ac:dyDescent="0.25">
      <c r="A80" s="53" t="s">
        <v>6</v>
      </c>
      <c r="B80" s="53"/>
      <c r="C80" s="53"/>
      <c r="D80" s="53"/>
      <c r="E80" s="336">
        <v>13</v>
      </c>
      <c r="F80" s="336"/>
      <c r="G80" s="336">
        <v>59</v>
      </c>
      <c r="H80" s="336"/>
      <c r="I80" s="337">
        <f t="shared" si="2"/>
        <v>72</v>
      </c>
      <c r="J80" s="337"/>
      <c r="K80" s="336">
        <v>50</v>
      </c>
      <c r="L80" s="336"/>
      <c r="M80" s="337">
        <f t="shared" si="3"/>
        <v>122</v>
      </c>
      <c r="N80" s="337"/>
      <c r="O80" s="242"/>
    </row>
    <row r="81" spans="1:20" x14ac:dyDescent="0.25">
      <c r="A81" s="53" t="s">
        <v>7</v>
      </c>
      <c r="B81" s="53"/>
      <c r="C81" s="53"/>
      <c r="D81" s="53"/>
      <c r="E81" s="338">
        <v>1</v>
      </c>
      <c r="F81" s="338"/>
      <c r="G81" s="338">
        <v>7</v>
      </c>
      <c r="H81" s="338"/>
      <c r="I81" s="337">
        <f t="shared" si="2"/>
        <v>8</v>
      </c>
      <c r="J81" s="337"/>
      <c r="K81" s="336">
        <v>235</v>
      </c>
      <c r="L81" s="336"/>
      <c r="M81" s="337">
        <f t="shared" si="3"/>
        <v>243</v>
      </c>
      <c r="N81" s="337"/>
      <c r="O81" s="53"/>
    </row>
    <row r="82" spans="1:20" x14ac:dyDescent="0.25">
      <c r="A82" s="53" t="s">
        <v>8</v>
      </c>
      <c r="B82" s="53"/>
      <c r="C82" s="53"/>
      <c r="D82" s="53"/>
      <c r="E82" s="339">
        <v>4</v>
      </c>
      <c r="F82" s="339"/>
      <c r="G82" s="339">
        <v>1</v>
      </c>
      <c r="H82" s="339"/>
      <c r="I82" s="340">
        <f t="shared" si="2"/>
        <v>5</v>
      </c>
      <c r="J82" s="340"/>
      <c r="K82" s="339">
        <v>11</v>
      </c>
      <c r="L82" s="339"/>
      <c r="M82" s="340">
        <f t="shared" si="3"/>
        <v>16</v>
      </c>
      <c r="N82" s="340"/>
      <c r="O82" s="53"/>
    </row>
    <row r="83" spans="1:20" x14ac:dyDescent="0.25">
      <c r="A83" s="237" t="s">
        <v>9</v>
      </c>
      <c r="B83" s="237"/>
      <c r="C83" s="53"/>
      <c r="D83" s="53"/>
      <c r="E83" s="341">
        <f>SUM(E76:F82)</f>
        <v>112</v>
      </c>
      <c r="F83" s="341"/>
      <c r="G83" s="341">
        <f>SUM(G76:G82)</f>
        <v>284</v>
      </c>
      <c r="H83" s="341"/>
      <c r="I83" s="342">
        <f>SUM(I76:I82)</f>
        <v>396</v>
      </c>
      <c r="J83" s="342"/>
      <c r="K83" s="336">
        <f>SUM(K76:L82)</f>
        <v>467</v>
      </c>
      <c r="L83" s="336"/>
      <c r="M83" s="337">
        <f>SUM(M76:N82)</f>
        <v>863</v>
      </c>
      <c r="N83" s="337"/>
      <c r="O83" s="53"/>
    </row>
    <row r="84" spans="1:20" x14ac:dyDescent="0.25">
      <c r="A84" s="53"/>
      <c r="B84" s="53"/>
      <c r="C84" s="53"/>
      <c r="D84" s="53"/>
      <c r="E84" s="121"/>
      <c r="F84" s="247"/>
      <c r="G84" s="121"/>
      <c r="H84" s="247"/>
      <c r="I84" s="102"/>
      <c r="J84" s="247"/>
      <c r="K84" s="248"/>
      <c r="L84" s="248"/>
      <c r="M84" s="245"/>
      <c r="N84" s="246"/>
      <c r="O84" s="53"/>
    </row>
    <row r="85" spans="1:20" x14ac:dyDescent="0.25">
      <c r="A85" s="235" t="s">
        <v>46</v>
      </c>
      <c r="B85" s="235"/>
      <c r="C85" s="53"/>
      <c r="D85" s="53"/>
      <c r="E85" s="121"/>
      <c r="F85" s="247"/>
      <c r="G85" s="121"/>
      <c r="H85" s="247"/>
      <c r="I85" s="102"/>
      <c r="J85" s="247"/>
      <c r="K85" s="248"/>
      <c r="L85" s="248"/>
      <c r="M85" s="245"/>
      <c r="N85" s="246"/>
      <c r="O85" s="53"/>
    </row>
    <row r="86" spans="1:20" x14ac:dyDescent="0.25">
      <c r="A86" s="53" t="s">
        <v>3</v>
      </c>
      <c r="B86" s="53"/>
      <c r="C86" s="53"/>
      <c r="D86" s="53"/>
      <c r="E86" s="338">
        <f>E66+E76</f>
        <v>89</v>
      </c>
      <c r="F86" s="338"/>
      <c r="G86" s="338">
        <f>G66+G76</f>
        <v>219</v>
      </c>
      <c r="H86" s="338"/>
      <c r="I86" s="337">
        <f t="shared" ref="I86:I92" si="4">E86+G86</f>
        <v>308</v>
      </c>
      <c r="J86" s="337"/>
      <c r="K86" s="336">
        <f>K66+K76</f>
        <v>118</v>
      </c>
      <c r="L86" s="336"/>
      <c r="M86" s="337">
        <f>E86+G86+K86</f>
        <v>426</v>
      </c>
      <c r="N86" s="337"/>
      <c r="O86" s="53"/>
      <c r="P86" s="14"/>
    </row>
    <row r="87" spans="1:20" x14ac:dyDescent="0.25">
      <c r="A87" s="53" t="s">
        <v>39</v>
      </c>
      <c r="B87" s="53"/>
      <c r="C87" s="53"/>
      <c r="D87" s="53"/>
      <c r="E87" s="338">
        <f>E67+E77</f>
        <v>36</v>
      </c>
      <c r="F87" s="338"/>
      <c r="G87" s="338">
        <f>G67+G77</f>
        <v>210</v>
      </c>
      <c r="H87" s="338"/>
      <c r="I87" s="337">
        <f t="shared" si="4"/>
        <v>246</v>
      </c>
      <c r="J87" s="337"/>
      <c r="K87" s="336">
        <f t="shared" ref="K87:K92" si="5">K67+K77</f>
        <v>201</v>
      </c>
      <c r="L87" s="336"/>
      <c r="M87" s="337">
        <f t="shared" ref="M87:M92" si="6">E87+G87+K87</f>
        <v>447</v>
      </c>
      <c r="N87" s="337"/>
      <c r="O87" s="53"/>
      <c r="P87" s="14"/>
    </row>
    <row r="88" spans="1:20" x14ac:dyDescent="0.25">
      <c r="A88" s="53" t="s">
        <v>56</v>
      </c>
      <c r="B88" s="53"/>
      <c r="C88" s="53"/>
      <c r="D88" s="53"/>
      <c r="E88" s="338">
        <f>E68+E78</f>
        <v>140</v>
      </c>
      <c r="F88" s="338"/>
      <c r="G88" s="338">
        <f>G68+G78</f>
        <v>217</v>
      </c>
      <c r="H88" s="338"/>
      <c r="I88" s="337">
        <f t="shared" si="4"/>
        <v>357</v>
      </c>
      <c r="J88" s="337"/>
      <c r="K88" s="336">
        <f t="shared" si="5"/>
        <v>231</v>
      </c>
      <c r="L88" s="336"/>
      <c r="M88" s="337">
        <f>E88+G88+K88</f>
        <v>588</v>
      </c>
      <c r="N88" s="337"/>
      <c r="O88" s="53"/>
      <c r="P88" s="14"/>
    </row>
    <row r="89" spans="1:20" x14ac:dyDescent="0.25">
      <c r="A89" s="53" t="s">
        <v>5</v>
      </c>
      <c r="B89" s="53"/>
      <c r="C89" s="53"/>
      <c r="D89" s="53"/>
      <c r="E89" s="338">
        <f>E69+E79</f>
        <v>102</v>
      </c>
      <c r="F89" s="338"/>
      <c r="G89" s="338">
        <f>G69+G79</f>
        <v>137</v>
      </c>
      <c r="H89" s="338"/>
      <c r="I89" s="337">
        <f t="shared" si="4"/>
        <v>239</v>
      </c>
      <c r="J89" s="337"/>
      <c r="K89" s="336">
        <f t="shared" si="5"/>
        <v>131</v>
      </c>
      <c r="L89" s="336"/>
      <c r="M89" s="337">
        <f t="shared" si="6"/>
        <v>370</v>
      </c>
      <c r="N89" s="337"/>
      <c r="O89" s="53"/>
      <c r="P89" s="14"/>
    </row>
    <row r="90" spans="1:20" x14ac:dyDescent="0.25">
      <c r="A90" s="53" t="s">
        <v>6</v>
      </c>
      <c r="B90" s="53"/>
      <c r="C90" s="53"/>
      <c r="D90" s="53"/>
      <c r="E90" s="338">
        <f t="shared" ref="E90:E91" si="7">E70+E80</f>
        <v>75</v>
      </c>
      <c r="F90" s="338"/>
      <c r="G90" s="338">
        <f>G70+G80</f>
        <v>196</v>
      </c>
      <c r="H90" s="338"/>
      <c r="I90" s="337">
        <f t="shared" si="4"/>
        <v>271</v>
      </c>
      <c r="J90" s="337"/>
      <c r="K90" s="336">
        <f t="shared" si="5"/>
        <v>184</v>
      </c>
      <c r="L90" s="336"/>
      <c r="M90" s="337">
        <f t="shared" si="6"/>
        <v>455</v>
      </c>
      <c r="N90" s="337"/>
      <c r="O90" s="53"/>
      <c r="P90" s="14"/>
    </row>
    <row r="91" spans="1:20" s="6" customFormat="1" x14ac:dyDescent="0.25">
      <c r="A91" s="53" t="s">
        <v>7</v>
      </c>
      <c r="B91" s="53"/>
      <c r="C91" s="53"/>
      <c r="D91" s="53"/>
      <c r="E91" s="338">
        <f t="shared" si="7"/>
        <v>16</v>
      </c>
      <c r="F91" s="338"/>
      <c r="G91" s="338">
        <f t="shared" ref="G91" si="8">G71+G81</f>
        <v>27</v>
      </c>
      <c r="H91" s="338"/>
      <c r="I91" s="337">
        <f t="shared" si="4"/>
        <v>43</v>
      </c>
      <c r="J91" s="337"/>
      <c r="K91" s="336">
        <f t="shared" si="5"/>
        <v>235</v>
      </c>
      <c r="L91" s="336"/>
      <c r="M91" s="337">
        <f t="shared" si="6"/>
        <v>278</v>
      </c>
      <c r="N91" s="337"/>
      <c r="O91" s="53"/>
      <c r="P91" s="9"/>
      <c r="Q91" s="209"/>
      <c r="R91" s="1"/>
      <c r="S91" s="1"/>
      <c r="T91" s="1"/>
    </row>
    <row r="92" spans="1:20" x14ac:dyDescent="0.25">
      <c r="A92" s="53" t="s">
        <v>8</v>
      </c>
      <c r="B92" s="53"/>
      <c r="C92" s="53"/>
      <c r="D92" s="53"/>
      <c r="E92" s="339">
        <f>E72+E82</f>
        <v>16</v>
      </c>
      <c r="F92" s="339"/>
      <c r="G92" s="339">
        <f>G72+G82</f>
        <v>6</v>
      </c>
      <c r="H92" s="339"/>
      <c r="I92" s="340">
        <f t="shared" si="4"/>
        <v>22</v>
      </c>
      <c r="J92" s="340"/>
      <c r="K92" s="336">
        <f t="shared" si="5"/>
        <v>16</v>
      </c>
      <c r="L92" s="336"/>
      <c r="M92" s="337">
        <f t="shared" si="6"/>
        <v>38</v>
      </c>
      <c r="N92" s="337"/>
      <c r="O92" s="53"/>
    </row>
    <row r="93" spans="1:20" s="6" customFormat="1" x14ac:dyDescent="0.25">
      <c r="A93" s="53" t="s">
        <v>9</v>
      </c>
      <c r="B93" s="53"/>
      <c r="C93" s="53"/>
      <c r="D93" s="53"/>
      <c r="E93" s="344">
        <f>SUM(E86:F92)</f>
        <v>474</v>
      </c>
      <c r="F93" s="344"/>
      <c r="G93" s="342">
        <f>SUM(G86:G92)</f>
        <v>1012</v>
      </c>
      <c r="H93" s="342"/>
      <c r="I93" s="342">
        <f>SUM(I86:I92)</f>
        <v>1486</v>
      </c>
      <c r="J93" s="342"/>
      <c r="K93" s="345">
        <f>SUM(K86:L92)</f>
        <v>1116</v>
      </c>
      <c r="L93" s="345"/>
      <c r="M93" s="342">
        <f>SUM(M86:N92)</f>
        <v>2602</v>
      </c>
      <c r="N93" s="342"/>
      <c r="O93" s="53"/>
      <c r="P93" s="9"/>
      <c r="Q93" s="209"/>
      <c r="R93" s="1"/>
      <c r="S93" s="1"/>
      <c r="T93" s="1"/>
    </row>
    <row r="94" spans="1:20" x14ac:dyDescent="0.25">
      <c r="A94" s="53"/>
      <c r="B94" s="53"/>
      <c r="C94" s="53"/>
      <c r="D94" s="53"/>
      <c r="E94" s="121"/>
      <c r="F94" s="247"/>
      <c r="G94" s="121"/>
      <c r="H94" s="247"/>
      <c r="I94" s="102"/>
      <c r="J94" s="244"/>
      <c r="K94" s="121"/>
      <c r="L94" s="247"/>
      <c r="M94" s="249"/>
      <c r="N94" s="250"/>
      <c r="O94" s="53"/>
    </row>
    <row r="95" spans="1:20" ht="18" x14ac:dyDescent="0.25">
      <c r="A95" s="231" t="s">
        <v>49</v>
      </c>
      <c r="B95" s="231"/>
      <c r="C95" s="251"/>
      <c r="D95" s="251"/>
      <c r="E95" s="252"/>
      <c r="F95" s="253"/>
      <c r="G95" s="252"/>
      <c r="H95" s="253"/>
      <c r="I95" s="188"/>
      <c r="J95" s="254"/>
      <c r="K95" s="121"/>
      <c r="L95" s="247"/>
      <c r="M95" s="249"/>
      <c r="N95" s="250"/>
      <c r="O95" s="53"/>
    </row>
    <row r="96" spans="1:20" x14ac:dyDescent="0.25">
      <c r="A96" s="53" t="s">
        <v>28</v>
      </c>
      <c r="B96" s="53"/>
      <c r="C96" s="53"/>
      <c r="D96" s="53"/>
      <c r="E96" s="338">
        <v>0</v>
      </c>
      <c r="F96" s="338"/>
      <c r="G96" s="338">
        <v>11</v>
      </c>
      <c r="H96" s="338"/>
      <c r="I96" s="337">
        <f>E96+G96</f>
        <v>11</v>
      </c>
      <c r="J96" s="337"/>
      <c r="K96" s="338">
        <v>0</v>
      </c>
      <c r="L96" s="338"/>
      <c r="M96" s="318">
        <f>E96+G96+K96</f>
        <v>11</v>
      </c>
      <c r="N96" s="318"/>
      <c r="O96" s="53"/>
    </row>
    <row r="97" spans="1:15" x14ac:dyDescent="0.25">
      <c r="A97" s="53" t="s">
        <v>7</v>
      </c>
      <c r="B97" s="53"/>
      <c r="C97" s="53"/>
      <c r="D97" s="53"/>
      <c r="E97" s="338">
        <f>E81</f>
        <v>1</v>
      </c>
      <c r="F97" s="338"/>
      <c r="G97" s="338">
        <f>G81</f>
        <v>7</v>
      </c>
      <c r="H97" s="338"/>
      <c r="I97" s="337">
        <f>E97+G97</f>
        <v>8</v>
      </c>
      <c r="J97" s="337"/>
      <c r="K97" s="338">
        <f>K81</f>
        <v>235</v>
      </c>
      <c r="L97" s="338"/>
      <c r="M97" s="318">
        <f>E97+G97+K97</f>
        <v>243</v>
      </c>
      <c r="N97" s="347"/>
      <c r="O97" s="53"/>
    </row>
    <row r="98" spans="1:15" x14ac:dyDescent="0.25">
      <c r="A98" s="53" t="s">
        <v>8</v>
      </c>
      <c r="B98" s="53"/>
      <c r="C98" s="53"/>
      <c r="D98" s="53"/>
      <c r="E98" s="338">
        <v>0</v>
      </c>
      <c r="F98" s="338"/>
      <c r="G98" s="338">
        <f>G82</f>
        <v>1</v>
      </c>
      <c r="H98" s="338"/>
      <c r="I98" s="337">
        <f>E98+G98</f>
        <v>1</v>
      </c>
      <c r="J98" s="337"/>
      <c r="K98" s="338">
        <f>K82</f>
        <v>11</v>
      </c>
      <c r="L98" s="338"/>
      <c r="M98" s="337">
        <f>E98+G98+K98</f>
        <v>12</v>
      </c>
      <c r="N98" s="346"/>
      <c r="O98" s="53"/>
    </row>
    <row r="99" spans="1:15" x14ac:dyDescent="0.25">
      <c r="A99" s="53" t="s">
        <v>70</v>
      </c>
      <c r="B99" s="53"/>
      <c r="C99" s="53"/>
      <c r="D99" s="53"/>
      <c r="E99" s="338">
        <v>0</v>
      </c>
      <c r="F99" s="338"/>
      <c r="G99" s="338">
        <v>19</v>
      </c>
      <c r="H99" s="338"/>
      <c r="I99" s="337">
        <f>E99+G99</f>
        <v>19</v>
      </c>
      <c r="J99" s="337"/>
      <c r="K99" s="338">
        <v>10</v>
      </c>
      <c r="L99" s="338"/>
      <c r="M99" s="340">
        <f>E99+G99+K99</f>
        <v>29</v>
      </c>
      <c r="N99" s="340"/>
      <c r="O99" s="53"/>
    </row>
    <row r="100" spans="1:15" x14ac:dyDescent="0.25">
      <c r="A100" s="53" t="s">
        <v>9</v>
      </c>
      <c r="B100" s="53"/>
      <c r="C100" s="53"/>
      <c r="D100" s="53"/>
      <c r="E100" s="341">
        <f>SUM(E96:E98)</f>
        <v>1</v>
      </c>
      <c r="F100" s="341"/>
      <c r="G100" s="341">
        <f>SUM(G96:H99)</f>
        <v>38</v>
      </c>
      <c r="H100" s="341"/>
      <c r="I100" s="344">
        <f>E100+G100</f>
        <v>39</v>
      </c>
      <c r="J100" s="344"/>
      <c r="K100" s="341">
        <f>SUM(K96:L99)</f>
        <v>256</v>
      </c>
      <c r="L100" s="341"/>
      <c r="M100" s="318">
        <f>SUM(M96:N99)</f>
        <v>295</v>
      </c>
      <c r="N100" s="347"/>
      <c r="O100" s="53"/>
    </row>
    <row r="101" spans="1:15" x14ac:dyDescent="0.25">
      <c r="A101" s="53"/>
      <c r="B101" s="53"/>
      <c r="C101" s="53"/>
      <c r="D101" s="53"/>
      <c r="E101" s="100"/>
      <c r="F101" s="247"/>
      <c r="G101" s="100"/>
      <c r="H101" s="247"/>
      <c r="I101" s="255"/>
      <c r="J101" s="244"/>
      <c r="K101" s="121"/>
      <c r="L101" s="247"/>
      <c r="M101" s="256"/>
      <c r="N101" s="257"/>
      <c r="O101" s="53"/>
    </row>
    <row r="102" spans="1:15" x14ac:dyDescent="0.25">
      <c r="A102" s="53"/>
      <c r="B102" s="53"/>
      <c r="C102" s="53"/>
      <c r="D102" s="53"/>
      <c r="E102" s="100"/>
      <c r="F102" s="247"/>
      <c r="G102" s="100"/>
      <c r="H102" s="247"/>
      <c r="I102" s="255"/>
      <c r="J102" s="244"/>
      <c r="K102" s="121"/>
      <c r="L102" s="247"/>
      <c r="M102" s="256"/>
      <c r="N102" s="257"/>
      <c r="O102" s="53"/>
    </row>
    <row r="103" spans="1:15" ht="18" x14ac:dyDescent="0.25">
      <c r="A103" s="231" t="s">
        <v>38</v>
      </c>
      <c r="B103" s="231"/>
      <c r="C103" s="258"/>
      <c r="D103" s="258"/>
      <c r="E103" s="259"/>
      <c r="F103" s="260"/>
      <c r="G103" s="261"/>
      <c r="H103" s="260"/>
      <c r="I103" s="261"/>
      <c r="J103" s="260"/>
      <c r="K103" s="261"/>
      <c r="L103" s="260"/>
      <c r="M103" s="260"/>
      <c r="N103" s="262"/>
      <c r="O103" s="53"/>
    </row>
    <row r="104" spans="1:15" x14ac:dyDescent="0.25">
      <c r="A104" s="53"/>
      <c r="B104" s="53"/>
      <c r="C104" s="235"/>
      <c r="D104" s="53"/>
      <c r="E104" s="263"/>
      <c r="F104" s="247"/>
      <c r="G104" s="121"/>
      <c r="H104" s="247"/>
      <c r="I104" s="255"/>
      <c r="J104" s="244"/>
      <c r="K104" s="121"/>
      <c r="L104" s="247"/>
      <c r="M104" s="256"/>
      <c r="N104" s="250"/>
      <c r="O104" s="53"/>
    </row>
    <row r="105" spans="1:15" ht="18" x14ac:dyDescent="0.25">
      <c r="A105" s="235" t="s">
        <v>36</v>
      </c>
      <c r="B105" s="235"/>
      <c r="C105" s="241"/>
      <c r="D105" s="241"/>
      <c r="E105" s="117"/>
      <c r="F105" s="118"/>
      <c r="G105" s="117"/>
      <c r="H105" s="118"/>
      <c r="I105" s="117"/>
      <c r="J105" s="118"/>
      <c r="K105" s="264"/>
      <c r="L105" s="265"/>
      <c r="M105" s="266"/>
      <c r="N105" s="267"/>
      <c r="O105" s="53"/>
    </row>
    <row r="106" spans="1:15" x14ac:dyDescent="0.25">
      <c r="A106" s="53" t="s">
        <v>3</v>
      </c>
      <c r="B106" s="53"/>
      <c r="C106" s="53"/>
      <c r="D106" s="53"/>
      <c r="E106" s="336">
        <f>E66</f>
        <v>67</v>
      </c>
      <c r="F106" s="336"/>
      <c r="G106" s="336">
        <f t="shared" ref="G106:G112" si="9">G66</f>
        <v>153</v>
      </c>
      <c r="H106" s="336"/>
      <c r="I106" s="337">
        <f>E106+G106</f>
        <v>220</v>
      </c>
      <c r="J106" s="337"/>
      <c r="K106" s="100"/>
      <c r="L106" s="268"/>
      <c r="M106" s="269"/>
      <c r="N106" s="187"/>
      <c r="O106" s="53"/>
    </row>
    <row r="107" spans="1:15" x14ac:dyDescent="0.25">
      <c r="A107" s="53" t="s">
        <v>39</v>
      </c>
      <c r="B107" s="53"/>
      <c r="C107" s="53"/>
      <c r="D107" s="53"/>
      <c r="E107" s="336">
        <f t="shared" ref="E107:E112" si="10">E67</f>
        <v>30</v>
      </c>
      <c r="F107" s="336"/>
      <c r="G107" s="336">
        <f t="shared" si="9"/>
        <v>146</v>
      </c>
      <c r="H107" s="336"/>
      <c r="I107" s="337">
        <f>E107+G107</f>
        <v>176</v>
      </c>
      <c r="J107" s="337"/>
      <c r="K107" s="100"/>
      <c r="L107" s="268"/>
      <c r="M107" s="269"/>
      <c r="N107" s="187"/>
      <c r="O107" s="53"/>
    </row>
    <row r="108" spans="1:15" x14ac:dyDescent="0.25">
      <c r="A108" s="53" t="s">
        <v>56</v>
      </c>
      <c r="B108" s="53"/>
      <c r="C108" s="53"/>
      <c r="D108" s="53"/>
      <c r="E108" s="336">
        <f t="shared" si="10"/>
        <v>96</v>
      </c>
      <c r="F108" s="336"/>
      <c r="G108" s="336">
        <f t="shared" si="9"/>
        <v>159</v>
      </c>
      <c r="H108" s="336"/>
      <c r="I108" s="337">
        <f>E108+G108</f>
        <v>255</v>
      </c>
      <c r="J108" s="337"/>
      <c r="K108" s="100"/>
      <c r="L108" s="268"/>
      <c r="M108" s="269"/>
      <c r="N108" s="187"/>
      <c r="O108" s="53"/>
    </row>
    <row r="109" spans="1:15" x14ac:dyDescent="0.25">
      <c r="A109" s="53" t="s">
        <v>5</v>
      </c>
      <c r="B109" s="53"/>
      <c r="C109" s="53"/>
      <c r="D109" s="53"/>
      <c r="E109" s="336">
        <f t="shared" si="10"/>
        <v>80</v>
      </c>
      <c r="F109" s="336"/>
      <c r="G109" s="336">
        <f t="shared" si="9"/>
        <v>108</v>
      </c>
      <c r="H109" s="336"/>
      <c r="I109" s="337">
        <f>E109+G109</f>
        <v>188</v>
      </c>
      <c r="J109" s="337"/>
      <c r="K109" s="100"/>
      <c r="L109" s="268"/>
      <c r="M109" s="269"/>
      <c r="N109" s="187"/>
      <c r="O109" s="53"/>
    </row>
    <row r="110" spans="1:15" x14ac:dyDescent="0.25">
      <c r="A110" s="53" t="s">
        <v>6</v>
      </c>
      <c r="B110" s="53"/>
      <c r="C110" s="53"/>
      <c r="D110" s="53"/>
      <c r="E110" s="336">
        <f t="shared" si="10"/>
        <v>62</v>
      </c>
      <c r="F110" s="336"/>
      <c r="G110" s="336">
        <f t="shared" si="9"/>
        <v>137</v>
      </c>
      <c r="H110" s="336"/>
      <c r="I110" s="337">
        <f t="shared" ref="I110:I113" si="11">E110+G110</f>
        <v>199</v>
      </c>
      <c r="J110" s="337"/>
      <c r="K110" s="100"/>
      <c r="L110" s="268"/>
      <c r="M110" s="269"/>
      <c r="N110" s="187"/>
      <c r="O110" s="53"/>
    </row>
    <row r="111" spans="1:15" x14ac:dyDescent="0.25">
      <c r="A111" s="53" t="s">
        <v>7</v>
      </c>
      <c r="B111" s="53"/>
      <c r="C111" s="53"/>
      <c r="D111" s="53"/>
      <c r="E111" s="336">
        <f t="shared" si="10"/>
        <v>15</v>
      </c>
      <c r="F111" s="336"/>
      <c r="G111" s="336">
        <f t="shared" si="9"/>
        <v>20</v>
      </c>
      <c r="H111" s="336"/>
      <c r="I111" s="337">
        <f t="shared" si="11"/>
        <v>35</v>
      </c>
      <c r="J111" s="337"/>
      <c r="K111" s="100"/>
      <c r="L111" s="268"/>
      <c r="M111" s="269"/>
      <c r="N111" s="187"/>
      <c r="O111" s="53"/>
    </row>
    <row r="112" spans="1:15" x14ac:dyDescent="0.25">
      <c r="A112" s="53" t="s">
        <v>8</v>
      </c>
      <c r="B112" s="53"/>
      <c r="C112" s="53"/>
      <c r="D112" s="53"/>
      <c r="E112" s="339">
        <f t="shared" si="10"/>
        <v>12</v>
      </c>
      <c r="F112" s="339"/>
      <c r="G112" s="339">
        <f t="shared" si="9"/>
        <v>5</v>
      </c>
      <c r="H112" s="339"/>
      <c r="I112" s="340">
        <f t="shared" si="11"/>
        <v>17</v>
      </c>
      <c r="J112" s="340"/>
      <c r="K112" s="100"/>
      <c r="L112" s="268"/>
      <c r="M112" s="269"/>
      <c r="N112" s="187"/>
      <c r="O112" s="53"/>
    </row>
    <row r="113" spans="1:15" x14ac:dyDescent="0.25">
      <c r="A113" s="237" t="s">
        <v>9</v>
      </c>
      <c r="B113" s="237"/>
      <c r="C113" s="53"/>
      <c r="D113" s="53"/>
      <c r="E113" s="341">
        <f>SUM(E106:E112)</f>
        <v>362</v>
      </c>
      <c r="F113" s="341"/>
      <c r="G113" s="341">
        <f>SUM(G106:G112)</f>
        <v>728</v>
      </c>
      <c r="H113" s="341"/>
      <c r="I113" s="342">
        <f t="shared" si="11"/>
        <v>1090</v>
      </c>
      <c r="J113" s="342"/>
      <c r="K113" s="100"/>
      <c r="L113" s="268"/>
      <c r="M113" s="269"/>
      <c r="N113" s="187"/>
      <c r="O113" s="53"/>
    </row>
    <row r="114" spans="1:15" ht="18" x14ac:dyDescent="0.25">
      <c r="A114" s="241"/>
      <c r="B114" s="241"/>
      <c r="C114" s="241"/>
      <c r="D114" s="241"/>
      <c r="E114" s="35"/>
      <c r="F114" s="131"/>
      <c r="G114" s="35"/>
      <c r="H114" s="131"/>
      <c r="I114" s="35"/>
      <c r="J114" s="131"/>
      <c r="K114" s="270"/>
      <c r="L114" s="265"/>
      <c r="M114" s="266"/>
      <c r="N114" s="267"/>
      <c r="O114" s="53"/>
    </row>
    <row r="115" spans="1:15" ht="18" x14ac:dyDescent="0.25">
      <c r="A115" s="235" t="s">
        <v>37</v>
      </c>
      <c r="B115" s="235"/>
      <c r="C115" s="241"/>
      <c r="D115" s="241"/>
      <c r="E115" s="35"/>
      <c r="F115" s="131"/>
      <c r="G115" s="35"/>
      <c r="H115" s="131"/>
      <c r="I115" s="35"/>
      <c r="J115" s="131"/>
      <c r="K115" s="270"/>
      <c r="L115" s="265"/>
      <c r="M115" s="266"/>
      <c r="N115" s="267"/>
      <c r="O115" s="53"/>
    </row>
    <row r="116" spans="1:15" x14ac:dyDescent="0.25">
      <c r="A116" s="53" t="s">
        <v>3</v>
      </c>
      <c r="B116" s="53"/>
      <c r="C116" s="53"/>
      <c r="D116" s="53"/>
      <c r="E116" s="336">
        <f>E76</f>
        <v>22</v>
      </c>
      <c r="F116" s="336"/>
      <c r="G116" s="336">
        <f>G76-G96</f>
        <v>55</v>
      </c>
      <c r="H116" s="336"/>
      <c r="I116" s="337">
        <f t="shared" ref="I116:I122" si="12">E116+G116</f>
        <v>77</v>
      </c>
      <c r="J116" s="337"/>
      <c r="K116" s="100"/>
      <c r="L116" s="268"/>
      <c r="M116" s="269"/>
      <c r="N116" s="187"/>
      <c r="O116" s="53"/>
    </row>
    <row r="117" spans="1:15" x14ac:dyDescent="0.25">
      <c r="A117" s="53" t="s">
        <v>39</v>
      </c>
      <c r="B117" s="53"/>
      <c r="C117" s="53"/>
      <c r="D117" s="53"/>
      <c r="E117" s="336">
        <f>E77</f>
        <v>6</v>
      </c>
      <c r="F117" s="336"/>
      <c r="G117" s="336">
        <f>G77-G99</f>
        <v>45</v>
      </c>
      <c r="H117" s="336"/>
      <c r="I117" s="337">
        <f t="shared" si="12"/>
        <v>51</v>
      </c>
      <c r="J117" s="337"/>
      <c r="K117" s="100"/>
      <c r="L117" s="268"/>
      <c r="M117" s="269"/>
      <c r="N117" s="187"/>
      <c r="O117" s="53"/>
    </row>
    <row r="118" spans="1:15" x14ac:dyDescent="0.25">
      <c r="A118" s="53" t="s">
        <v>56</v>
      </c>
      <c r="B118" s="53"/>
      <c r="C118" s="53"/>
      <c r="D118" s="53"/>
      <c r="E118" s="336">
        <f>E78</f>
        <v>44</v>
      </c>
      <c r="F118" s="336"/>
      <c r="G118" s="336">
        <f>G78</f>
        <v>58</v>
      </c>
      <c r="H118" s="336"/>
      <c r="I118" s="337">
        <f t="shared" si="12"/>
        <v>102</v>
      </c>
      <c r="J118" s="337"/>
      <c r="K118" s="100"/>
      <c r="L118" s="268"/>
      <c r="M118" s="269"/>
      <c r="N118" s="187"/>
      <c r="O118" s="53"/>
    </row>
    <row r="119" spans="1:15" x14ac:dyDescent="0.25">
      <c r="A119" s="53" t="s">
        <v>5</v>
      </c>
      <c r="B119" s="53"/>
      <c r="C119" s="53"/>
      <c r="D119" s="53"/>
      <c r="E119" s="336">
        <f>E79</f>
        <v>22</v>
      </c>
      <c r="F119" s="336"/>
      <c r="G119" s="336">
        <f>G79</f>
        <v>29</v>
      </c>
      <c r="H119" s="336"/>
      <c r="I119" s="337">
        <f t="shared" si="12"/>
        <v>51</v>
      </c>
      <c r="J119" s="337"/>
      <c r="K119" s="100"/>
      <c r="L119" s="268"/>
      <c r="M119" s="269"/>
      <c r="N119" s="187"/>
      <c r="O119" s="53"/>
    </row>
    <row r="120" spans="1:15" x14ac:dyDescent="0.25">
      <c r="A120" s="53" t="s">
        <v>6</v>
      </c>
      <c r="B120" s="53"/>
      <c r="C120" s="53"/>
      <c r="D120" s="53"/>
      <c r="E120" s="336">
        <f>E80</f>
        <v>13</v>
      </c>
      <c r="F120" s="336"/>
      <c r="G120" s="336">
        <f>G80</f>
        <v>59</v>
      </c>
      <c r="H120" s="336"/>
      <c r="I120" s="337">
        <f t="shared" si="12"/>
        <v>72</v>
      </c>
      <c r="J120" s="337"/>
      <c r="K120" s="100"/>
      <c r="L120" s="268"/>
      <c r="M120" s="269"/>
      <c r="N120" s="187"/>
      <c r="O120" s="53"/>
    </row>
    <row r="121" spans="1:15" x14ac:dyDescent="0.25">
      <c r="A121" s="53" t="s">
        <v>7</v>
      </c>
      <c r="B121" s="53"/>
      <c r="C121" s="53"/>
      <c r="D121" s="53"/>
      <c r="E121" s="336">
        <f>E81-E97</f>
        <v>0</v>
      </c>
      <c r="F121" s="336"/>
      <c r="G121" s="338">
        <f>G81-G97</f>
        <v>0</v>
      </c>
      <c r="H121" s="338"/>
      <c r="I121" s="337">
        <f t="shared" si="12"/>
        <v>0</v>
      </c>
      <c r="J121" s="337"/>
      <c r="K121" s="100"/>
      <c r="L121" s="268"/>
      <c r="M121" s="269"/>
      <c r="N121" s="187"/>
      <c r="O121" s="53"/>
    </row>
    <row r="122" spans="1:15" x14ac:dyDescent="0.25">
      <c r="A122" s="53" t="s">
        <v>8</v>
      </c>
      <c r="B122" s="53"/>
      <c r="C122" s="53"/>
      <c r="D122" s="53"/>
      <c r="E122" s="339">
        <f>E82-E98</f>
        <v>4</v>
      </c>
      <c r="F122" s="339"/>
      <c r="G122" s="339">
        <f>G82-G98</f>
        <v>0</v>
      </c>
      <c r="H122" s="339"/>
      <c r="I122" s="340">
        <f t="shared" si="12"/>
        <v>4</v>
      </c>
      <c r="J122" s="340"/>
      <c r="K122" s="100"/>
      <c r="L122" s="268"/>
      <c r="M122" s="269"/>
      <c r="N122" s="187"/>
      <c r="O122" s="53"/>
    </row>
    <row r="123" spans="1:15" x14ac:dyDescent="0.25">
      <c r="A123" s="237" t="s">
        <v>9</v>
      </c>
      <c r="B123" s="237"/>
      <c r="C123" s="53"/>
      <c r="D123" s="53"/>
      <c r="E123" s="341">
        <f>SUM(E116:E122)</f>
        <v>111</v>
      </c>
      <c r="F123" s="341"/>
      <c r="G123" s="341">
        <f>SUM(G116:G122)</f>
        <v>246</v>
      </c>
      <c r="H123" s="341"/>
      <c r="I123" s="344">
        <f>E123+G123</f>
        <v>357</v>
      </c>
      <c r="J123" s="344"/>
      <c r="K123" s="100"/>
      <c r="L123" s="268"/>
      <c r="M123" s="269"/>
      <c r="N123" s="187"/>
      <c r="O123" s="53"/>
    </row>
    <row r="124" spans="1:15" x14ac:dyDescent="0.25">
      <c r="A124" s="237"/>
      <c r="B124" s="237"/>
      <c r="C124" s="53"/>
      <c r="D124" s="53"/>
      <c r="E124" s="100"/>
      <c r="F124" s="250"/>
      <c r="G124" s="100"/>
      <c r="H124" s="250"/>
      <c r="I124" s="102"/>
      <c r="J124" s="244"/>
      <c r="K124" s="100"/>
      <c r="L124" s="268"/>
      <c r="M124" s="269"/>
      <c r="N124" s="187"/>
      <c r="O124" s="53"/>
    </row>
    <row r="125" spans="1:15" ht="18" x14ac:dyDescent="0.25">
      <c r="A125" s="241"/>
      <c r="B125" s="241"/>
      <c r="C125" s="241"/>
      <c r="D125" s="241"/>
      <c r="E125" s="117"/>
      <c r="F125" s="118"/>
      <c r="G125" s="117"/>
      <c r="H125" s="118"/>
      <c r="I125" s="117"/>
      <c r="J125" s="118"/>
      <c r="K125" s="270"/>
      <c r="L125" s="265"/>
      <c r="M125" s="266"/>
      <c r="N125" s="267"/>
      <c r="O125" s="53"/>
    </row>
    <row r="126" spans="1:15" ht="18.75" thickBot="1" x14ac:dyDescent="0.3">
      <c r="A126" s="241" t="s">
        <v>47</v>
      </c>
      <c r="B126" s="241"/>
      <c r="C126" s="241"/>
      <c r="D126" s="241"/>
      <c r="E126" s="117"/>
      <c r="F126" s="118"/>
      <c r="G126" s="117"/>
      <c r="H126" s="118"/>
      <c r="I126" s="117"/>
      <c r="J126" s="118"/>
      <c r="K126" s="264"/>
      <c r="L126" s="265"/>
      <c r="M126" s="266"/>
      <c r="N126" s="267"/>
      <c r="O126" s="53"/>
    </row>
    <row r="127" spans="1:15" ht="16.5" customHeight="1" thickTop="1" x14ac:dyDescent="0.25">
      <c r="A127" s="348" t="s">
        <v>11</v>
      </c>
      <c r="B127" s="348"/>
      <c r="C127" s="348"/>
      <c r="D127" s="43"/>
      <c r="E127" s="350" t="s">
        <v>0</v>
      </c>
      <c r="F127" s="350"/>
      <c r="G127" s="350" t="s">
        <v>34</v>
      </c>
      <c r="H127" s="350"/>
      <c r="I127" s="352" t="s">
        <v>10</v>
      </c>
      <c r="J127" s="353"/>
      <c r="K127" s="356" t="s">
        <v>35</v>
      </c>
      <c r="L127" s="357"/>
      <c r="M127" s="358" t="s">
        <v>55</v>
      </c>
      <c r="N127" s="359"/>
      <c r="O127" s="53"/>
    </row>
    <row r="128" spans="1:15" x14ac:dyDescent="0.25">
      <c r="A128" s="349"/>
      <c r="B128" s="349"/>
      <c r="C128" s="349"/>
      <c r="D128" s="271"/>
      <c r="E128" s="351"/>
      <c r="F128" s="351"/>
      <c r="G128" s="351"/>
      <c r="H128" s="351"/>
      <c r="I128" s="354"/>
      <c r="J128" s="355"/>
      <c r="K128" s="354"/>
      <c r="L128" s="355"/>
      <c r="M128" s="360"/>
      <c r="N128" s="361"/>
      <c r="O128" s="53"/>
    </row>
    <row r="129" spans="1:19" x14ac:dyDescent="0.25">
      <c r="A129" s="241"/>
      <c r="B129" s="241"/>
      <c r="C129" s="238"/>
      <c r="D129" s="47"/>
      <c r="E129" s="272"/>
      <c r="F129" s="273"/>
      <c r="G129" s="191"/>
      <c r="H129" s="274"/>
      <c r="I129" s="199"/>
      <c r="J129" s="275"/>
      <c r="K129" s="312"/>
      <c r="L129" s="274"/>
      <c r="M129" s="199"/>
      <c r="N129" s="275"/>
      <c r="O129" s="53"/>
    </row>
    <row r="130" spans="1:19" x14ac:dyDescent="0.25">
      <c r="A130" s="241" t="s">
        <v>41</v>
      </c>
      <c r="B130" s="241"/>
      <c r="C130" s="241"/>
      <c r="D130" s="47"/>
      <c r="E130" s="338">
        <f t="shared" ref="E130:E137" si="13">E106+E116</f>
        <v>89</v>
      </c>
      <c r="F130" s="338"/>
      <c r="G130" s="338">
        <f>G106+G116</f>
        <v>208</v>
      </c>
      <c r="H130" s="338"/>
      <c r="I130" s="362">
        <f>E130+G130</f>
        <v>297</v>
      </c>
      <c r="J130" s="363"/>
      <c r="K130" s="364">
        <f>K86</f>
        <v>118</v>
      </c>
      <c r="L130" s="365"/>
      <c r="M130" s="362">
        <f>E130+G130+K130</f>
        <v>415</v>
      </c>
      <c r="N130" s="363"/>
      <c r="O130" s="53"/>
    </row>
    <row r="131" spans="1:19" x14ac:dyDescent="0.25">
      <c r="A131" s="241" t="s">
        <v>39</v>
      </c>
      <c r="B131" s="241"/>
      <c r="C131" s="241"/>
      <c r="D131" s="47"/>
      <c r="E131" s="338">
        <f t="shared" si="13"/>
        <v>36</v>
      </c>
      <c r="F131" s="338"/>
      <c r="G131" s="338">
        <f>G107+G117</f>
        <v>191</v>
      </c>
      <c r="H131" s="338"/>
      <c r="I131" s="362">
        <f t="shared" ref="I131:I136" si="14">E131+G131</f>
        <v>227</v>
      </c>
      <c r="J131" s="363"/>
      <c r="K131" s="364">
        <f>K87-K99</f>
        <v>191</v>
      </c>
      <c r="L131" s="365"/>
      <c r="M131" s="362">
        <f t="shared" ref="M131:M137" si="15">E131+G131+K131</f>
        <v>418</v>
      </c>
      <c r="N131" s="363"/>
      <c r="O131" s="53"/>
    </row>
    <row r="132" spans="1:19" x14ac:dyDescent="0.25">
      <c r="A132" s="241" t="s">
        <v>56</v>
      </c>
      <c r="B132" s="241"/>
      <c r="C132" s="241"/>
      <c r="D132" s="47"/>
      <c r="E132" s="338">
        <f t="shared" si="13"/>
        <v>140</v>
      </c>
      <c r="F132" s="338"/>
      <c r="G132" s="338">
        <f t="shared" ref="G132:G137" si="16">G108+G118</f>
        <v>217</v>
      </c>
      <c r="H132" s="338"/>
      <c r="I132" s="362">
        <f t="shared" si="14"/>
        <v>357</v>
      </c>
      <c r="J132" s="363"/>
      <c r="K132" s="364">
        <f t="shared" ref="K132:K137" si="17">K88</f>
        <v>231</v>
      </c>
      <c r="L132" s="365"/>
      <c r="M132" s="362">
        <f t="shared" si="15"/>
        <v>588</v>
      </c>
      <c r="N132" s="363"/>
      <c r="O132" s="53"/>
    </row>
    <row r="133" spans="1:19" x14ac:dyDescent="0.25">
      <c r="A133" s="241" t="s">
        <v>5</v>
      </c>
      <c r="B133" s="241"/>
      <c r="C133" s="241"/>
      <c r="D133" s="47"/>
      <c r="E133" s="338">
        <f t="shared" si="13"/>
        <v>102</v>
      </c>
      <c r="F133" s="338"/>
      <c r="G133" s="338">
        <f t="shared" si="16"/>
        <v>137</v>
      </c>
      <c r="H133" s="338"/>
      <c r="I133" s="362">
        <f t="shared" si="14"/>
        <v>239</v>
      </c>
      <c r="J133" s="363"/>
      <c r="K133" s="364">
        <f t="shared" si="17"/>
        <v>131</v>
      </c>
      <c r="L133" s="365"/>
      <c r="M133" s="362">
        <f t="shared" si="15"/>
        <v>370</v>
      </c>
      <c r="N133" s="363"/>
      <c r="O133" s="53"/>
    </row>
    <row r="134" spans="1:19" x14ac:dyDescent="0.25">
      <c r="A134" s="241" t="s">
        <v>6</v>
      </c>
      <c r="B134" s="241"/>
      <c r="C134" s="241"/>
      <c r="D134" s="47"/>
      <c r="E134" s="338">
        <f t="shared" si="13"/>
        <v>75</v>
      </c>
      <c r="F134" s="338"/>
      <c r="G134" s="338">
        <f t="shared" si="16"/>
        <v>196</v>
      </c>
      <c r="H134" s="338"/>
      <c r="I134" s="362">
        <f t="shared" si="14"/>
        <v>271</v>
      </c>
      <c r="J134" s="363"/>
      <c r="K134" s="364">
        <f t="shared" si="17"/>
        <v>184</v>
      </c>
      <c r="L134" s="365"/>
      <c r="M134" s="362">
        <f t="shared" si="15"/>
        <v>455</v>
      </c>
      <c r="N134" s="363"/>
      <c r="O134" s="53"/>
    </row>
    <row r="135" spans="1:19" x14ac:dyDescent="0.25">
      <c r="A135" s="47" t="s">
        <v>12</v>
      </c>
      <c r="B135" s="47"/>
      <c r="C135" s="47"/>
      <c r="D135" s="47"/>
      <c r="E135" s="338">
        <f t="shared" si="13"/>
        <v>15</v>
      </c>
      <c r="F135" s="338"/>
      <c r="G135" s="338">
        <f t="shared" si="16"/>
        <v>20</v>
      </c>
      <c r="H135" s="338"/>
      <c r="I135" s="362">
        <f t="shared" si="14"/>
        <v>35</v>
      </c>
      <c r="J135" s="363"/>
      <c r="K135" s="366">
        <f t="shared" si="17"/>
        <v>235</v>
      </c>
      <c r="L135" s="367"/>
      <c r="M135" s="362">
        <f t="shared" si="15"/>
        <v>270</v>
      </c>
      <c r="N135" s="363"/>
      <c r="O135" s="53"/>
    </row>
    <row r="136" spans="1:19" x14ac:dyDescent="0.25">
      <c r="A136" s="271" t="s">
        <v>8</v>
      </c>
      <c r="B136" s="271"/>
      <c r="C136" s="271"/>
      <c r="D136" s="271"/>
      <c r="E136" s="339">
        <f t="shared" si="13"/>
        <v>16</v>
      </c>
      <c r="F136" s="339"/>
      <c r="G136" s="339">
        <f t="shared" si="16"/>
        <v>5</v>
      </c>
      <c r="H136" s="339"/>
      <c r="I136" s="368">
        <f t="shared" si="14"/>
        <v>21</v>
      </c>
      <c r="J136" s="369"/>
      <c r="K136" s="366">
        <f t="shared" si="17"/>
        <v>16</v>
      </c>
      <c r="L136" s="367"/>
      <c r="M136" s="368">
        <f t="shared" si="15"/>
        <v>37</v>
      </c>
      <c r="N136" s="369"/>
      <c r="O136" s="53"/>
      <c r="S136" s="88"/>
    </row>
    <row r="137" spans="1:19" ht="16.5" thickBot="1" x14ac:dyDescent="0.3">
      <c r="A137" s="241" t="s">
        <v>9</v>
      </c>
      <c r="B137" s="241"/>
      <c r="C137" s="241"/>
      <c r="D137" s="47"/>
      <c r="E137" s="341">
        <f t="shared" si="13"/>
        <v>473</v>
      </c>
      <c r="F137" s="341"/>
      <c r="G137" s="345">
        <f t="shared" si="16"/>
        <v>974</v>
      </c>
      <c r="H137" s="345"/>
      <c r="I137" s="370">
        <f>E137+G137</f>
        <v>1447</v>
      </c>
      <c r="J137" s="371"/>
      <c r="K137" s="370">
        <f t="shared" si="17"/>
        <v>1116</v>
      </c>
      <c r="L137" s="371"/>
      <c r="M137" s="370">
        <f t="shared" si="15"/>
        <v>2563</v>
      </c>
      <c r="N137" s="371"/>
      <c r="O137" s="53"/>
    </row>
    <row r="138" spans="1:19" ht="18.75" thickTop="1" x14ac:dyDescent="0.25">
      <c r="A138" s="53"/>
      <c r="B138" s="53"/>
      <c r="C138" s="53"/>
      <c r="D138" s="53"/>
      <c r="E138" s="191"/>
      <c r="F138" s="237"/>
      <c r="G138" s="191"/>
      <c r="H138" s="237"/>
      <c r="I138" s="234"/>
      <c r="J138" s="237"/>
      <c r="K138" s="276"/>
      <c r="L138" s="48"/>
      <c r="M138" s="277"/>
      <c r="N138" s="278"/>
      <c r="O138" s="53"/>
    </row>
    <row r="139" spans="1:19" ht="29.25" customHeight="1" x14ac:dyDescent="0.25">
      <c r="A139" s="53" t="s">
        <v>26</v>
      </c>
      <c r="B139" s="53"/>
      <c r="C139" s="241"/>
      <c r="D139" s="241"/>
      <c r="E139" s="35"/>
      <c r="F139" s="39"/>
      <c r="G139" s="35"/>
      <c r="H139" s="39"/>
      <c r="I139" s="35"/>
      <c r="J139" s="39"/>
      <c r="K139" s="276"/>
      <c r="L139" s="48"/>
      <c r="M139" s="277"/>
      <c r="N139" s="278"/>
      <c r="O139" s="53"/>
    </row>
    <row r="140" spans="1:19" ht="32.450000000000003" customHeight="1" x14ac:dyDescent="0.25">
      <c r="A140" s="316" t="s">
        <v>79</v>
      </c>
      <c r="B140" s="316"/>
      <c r="C140" s="316"/>
      <c r="D140" s="316"/>
      <c r="E140" s="316"/>
      <c r="F140" s="316"/>
      <c r="G140" s="316"/>
      <c r="H140" s="316"/>
      <c r="I140" s="316"/>
      <c r="J140" s="316"/>
      <c r="K140" s="316"/>
      <c r="L140" s="316"/>
      <c r="M140" s="316"/>
      <c r="N140" s="316"/>
      <c r="O140" s="316"/>
    </row>
    <row r="141" spans="1:19" ht="15.75" customHeight="1" x14ac:dyDescent="0.25">
      <c r="A141" s="316"/>
      <c r="B141" s="316"/>
      <c r="C141" s="316"/>
      <c r="D141" s="316"/>
      <c r="E141" s="316"/>
      <c r="F141" s="316"/>
      <c r="G141" s="316"/>
      <c r="H141" s="316"/>
      <c r="I141" s="316"/>
      <c r="J141" s="316"/>
      <c r="K141" s="316"/>
      <c r="L141" s="316"/>
      <c r="M141" s="316"/>
      <c r="N141" s="316"/>
      <c r="O141" s="316"/>
    </row>
    <row r="142" spans="1:19" ht="15.75" customHeight="1" x14ac:dyDescent="0.25">
      <c r="A142" s="279"/>
      <c r="B142" s="279"/>
      <c r="C142" s="279"/>
      <c r="D142" s="279"/>
      <c r="E142" s="229"/>
      <c r="F142" s="279"/>
      <c r="G142" s="280"/>
      <c r="H142" s="279"/>
      <c r="I142" s="280"/>
      <c r="J142" s="279"/>
      <c r="K142" s="280"/>
      <c r="L142" s="279"/>
      <c r="M142" s="279"/>
      <c r="N142" s="279"/>
      <c r="O142" s="53"/>
    </row>
    <row r="143" spans="1:19" ht="15.75" customHeight="1" x14ac:dyDescent="0.25">
      <c r="A143" s="231" t="s">
        <v>30</v>
      </c>
      <c r="B143" s="231"/>
      <c r="C143" s="232"/>
      <c r="D143" s="233"/>
      <c r="E143" s="234"/>
      <c r="F143" s="235"/>
      <c r="G143" s="191"/>
      <c r="H143" s="235"/>
      <c r="I143" s="236"/>
      <c r="J143" s="237"/>
      <c r="K143" s="191"/>
      <c r="L143" s="235"/>
      <c r="M143" s="238"/>
      <c r="N143" s="237"/>
      <c r="O143" s="53"/>
    </row>
    <row r="144" spans="1:19" ht="15.75" customHeight="1" x14ac:dyDescent="0.25">
      <c r="A144" s="235"/>
      <c r="B144" s="235"/>
      <c r="C144" s="238"/>
      <c r="D144" s="241"/>
      <c r="E144" s="234"/>
      <c r="F144" s="235"/>
      <c r="G144" s="191"/>
      <c r="H144" s="235"/>
      <c r="I144" s="236"/>
      <c r="J144" s="237"/>
      <c r="K144" s="191"/>
      <c r="L144" s="235"/>
      <c r="M144" s="238"/>
      <c r="N144" s="237"/>
      <c r="O144" s="53"/>
    </row>
    <row r="145" spans="1:20" ht="15.75" customHeight="1" x14ac:dyDescent="0.25">
      <c r="A145" s="235" t="s">
        <v>45</v>
      </c>
      <c r="B145" s="218"/>
      <c r="C145" s="218"/>
      <c r="D145" s="218"/>
      <c r="E145" s="319" t="s">
        <v>0</v>
      </c>
      <c r="F145" s="319"/>
      <c r="G145" s="319" t="s">
        <v>34</v>
      </c>
      <c r="H145" s="319"/>
      <c r="I145" s="319" t="s">
        <v>32</v>
      </c>
      <c r="J145" s="319"/>
      <c r="K145" s="318" t="s">
        <v>1</v>
      </c>
      <c r="L145" s="318"/>
      <c r="M145" s="319" t="s">
        <v>2</v>
      </c>
      <c r="N145" s="319"/>
      <c r="O145" s="218"/>
    </row>
    <row r="146" spans="1:20" s="6" customFormat="1" ht="15.75" customHeight="1" x14ac:dyDescent="0.25">
      <c r="A146" s="53" t="s">
        <v>15</v>
      </c>
      <c r="B146" s="53"/>
      <c r="C146" s="53"/>
      <c r="D146" s="53"/>
      <c r="E146" s="336">
        <v>38</v>
      </c>
      <c r="F146" s="336"/>
      <c r="G146" s="336">
        <v>284</v>
      </c>
      <c r="H146" s="336"/>
      <c r="I146" s="318">
        <f>E146+G146</f>
        <v>322</v>
      </c>
      <c r="J146" s="318"/>
      <c r="K146" s="336">
        <v>143</v>
      </c>
      <c r="L146" s="336"/>
      <c r="M146" s="318">
        <f>E146+G146+K146</f>
        <v>465</v>
      </c>
      <c r="N146" s="318"/>
      <c r="O146" s="281"/>
      <c r="P146" s="9"/>
      <c r="Q146" s="209"/>
      <c r="R146" s="1"/>
      <c r="S146" s="1"/>
      <c r="T146" s="1"/>
    </row>
    <row r="147" spans="1:20" s="6" customFormat="1" ht="15.75" customHeight="1" x14ac:dyDescent="0.25">
      <c r="A147" s="53" t="s">
        <v>14</v>
      </c>
      <c r="B147" s="53"/>
      <c r="C147" s="53"/>
      <c r="D147" s="53"/>
      <c r="E147" s="338">
        <v>70</v>
      </c>
      <c r="F147" s="338"/>
      <c r="G147" s="336">
        <v>194</v>
      </c>
      <c r="H147" s="336"/>
      <c r="I147" s="318">
        <f>E147+G147</f>
        <v>264</v>
      </c>
      <c r="J147" s="318"/>
      <c r="K147" s="336">
        <v>90</v>
      </c>
      <c r="L147" s="336"/>
      <c r="M147" s="318">
        <f t="shared" ref="M147:M150" si="18">E147+G147+K147</f>
        <v>354</v>
      </c>
      <c r="N147" s="318"/>
      <c r="O147" s="281"/>
      <c r="P147" s="9"/>
      <c r="Q147" s="209"/>
      <c r="S147" s="209"/>
    </row>
    <row r="148" spans="1:20" ht="15.75" customHeight="1" x14ac:dyDescent="0.25">
      <c r="A148" s="53" t="s">
        <v>16</v>
      </c>
      <c r="B148" s="53"/>
      <c r="C148" s="53"/>
      <c r="D148" s="53"/>
      <c r="E148" s="336">
        <v>39</v>
      </c>
      <c r="F148" s="336"/>
      <c r="G148" s="336">
        <v>130</v>
      </c>
      <c r="H148" s="336"/>
      <c r="I148" s="318">
        <f>E148+G148</f>
        <v>169</v>
      </c>
      <c r="J148" s="318"/>
      <c r="K148" s="336">
        <v>102</v>
      </c>
      <c r="L148" s="336"/>
      <c r="M148" s="318">
        <f t="shared" si="18"/>
        <v>271</v>
      </c>
      <c r="N148" s="318"/>
      <c r="O148" s="242"/>
      <c r="P148" s="13"/>
    </row>
    <row r="149" spans="1:20" ht="15.75" customHeight="1" x14ac:dyDescent="0.25">
      <c r="A149" s="53" t="s">
        <v>40</v>
      </c>
      <c r="B149" s="53"/>
      <c r="C149" s="53"/>
      <c r="D149" s="53"/>
      <c r="E149" s="339">
        <v>77</v>
      </c>
      <c r="F149" s="339"/>
      <c r="G149" s="339">
        <v>187</v>
      </c>
      <c r="H149" s="339"/>
      <c r="I149" s="340">
        <f>E149+G149</f>
        <v>264</v>
      </c>
      <c r="J149" s="340"/>
      <c r="K149" s="339">
        <v>70</v>
      </c>
      <c r="L149" s="339"/>
      <c r="M149" s="340">
        <f t="shared" si="18"/>
        <v>334</v>
      </c>
      <c r="N149" s="340"/>
      <c r="O149" s="281"/>
    </row>
    <row r="150" spans="1:20" s="6" customFormat="1" ht="15.75" customHeight="1" x14ac:dyDescent="0.25">
      <c r="A150" s="53" t="s">
        <v>9</v>
      </c>
      <c r="B150" s="53"/>
      <c r="C150" s="53"/>
      <c r="D150" s="53"/>
      <c r="E150" s="341">
        <f>SUM(E146:E149)</f>
        <v>224</v>
      </c>
      <c r="F150" s="341"/>
      <c r="G150" s="341">
        <f>SUM(G146:G149)</f>
        <v>795</v>
      </c>
      <c r="H150" s="341"/>
      <c r="I150" s="342">
        <f>SUM(I146:I149)</f>
        <v>1019</v>
      </c>
      <c r="J150" s="342"/>
      <c r="K150" s="341">
        <f>SUM(K146:L149)</f>
        <v>405</v>
      </c>
      <c r="L150" s="341"/>
      <c r="M150" s="342">
        <f t="shared" si="18"/>
        <v>1424</v>
      </c>
      <c r="N150" s="342"/>
      <c r="O150" s="53"/>
      <c r="P150" s="15"/>
      <c r="Q150" s="209"/>
    </row>
    <row r="151" spans="1:20" ht="15.75" customHeight="1" x14ac:dyDescent="0.25">
      <c r="A151" s="235"/>
      <c r="B151" s="235"/>
      <c r="C151" s="53"/>
      <c r="D151" s="53"/>
      <c r="E151" s="191"/>
      <c r="F151" s="243"/>
      <c r="G151" s="191"/>
      <c r="H151" s="243"/>
      <c r="I151" s="234"/>
      <c r="J151" s="282"/>
      <c r="K151" s="191"/>
      <c r="L151" s="243"/>
      <c r="M151" s="283"/>
      <c r="N151" s="282"/>
      <c r="O151" s="53"/>
    </row>
    <row r="152" spans="1:20" ht="15.75" customHeight="1" x14ac:dyDescent="0.25">
      <c r="A152" s="235" t="s">
        <v>31</v>
      </c>
      <c r="B152" s="235"/>
      <c r="C152" s="53"/>
      <c r="D152" s="53"/>
      <c r="E152" s="191"/>
      <c r="F152" s="243"/>
      <c r="G152" s="191"/>
      <c r="H152" s="243"/>
      <c r="I152" s="234"/>
      <c r="J152" s="282"/>
      <c r="K152" s="191"/>
      <c r="L152" s="243"/>
      <c r="M152" s="283"/>
      <c r="N152" s="282"/>
      <c r="O152" s="53"/>
    </row>
    <row r="153" spans="1:20" ht="15.75" customHeight="1" x14ac:dyDescent="0.25">
      <c r="A153" s="53" t="s">
        <v>15</v>
      </c>
      <c r="B153" s="53"/>
      <c r="C153" s="53"/>
      <c r="D153" s="53"/>
      <c r="E153" s="336">
        <v>3</v>
      </c>
      <c r="F153" s="336"/>
      <c r="G153" s="336">
        <v>83</v>
      </c>
      <c r="H153" s="336"/>
      <c r="I153" s="318">
        <f>E153+G153</f>
        <v>86</v>
      </c>
      <c r="J153" s="318"/>
      <c r="K153" s="336">
        <v>38</v>
      </c>
      <c r="L153" s="336"/>
      <c r="M153" s="318">
        <f>E153+G153+K153</f>
        <v>124</v>
      </c>
      <c r="N153" s="318"/>
      <c r="O153" s="281"/>
    </row>
    <row r="154" spans="1:20" ht="15.75" customHeight="1" x14ac:dyDescent="0.25">
      <c r="A154" s="53" t="s">
        <v>14</v>
      </c>
      <c r="B154" s="53"/>
      <c r="C154" s="53"/>
      <c r="D154" s="53"/>
      <c r="E154" s="338">
        <v>15</v>
      </c>
      <c r="F154" s="338"/>
      <c r="G154" s="336">
        <v>61</v>
      </c>
      <c r="H154" s="336"/>
      <c r="I154" s="318">
        <f>E154+G154</f>
        <v>76</v>
      </c>
      <c r="J154" s="318"/>
      <c r="K154" s="336">
        <v>24</v>
      </c>
      <c r="L154" s="336"/>
      <c r="M154" s="318">
        <f t="shared" ref="M154:M157" si="19">E154+G154+K154</f>
        <v>100</v>
      </c>
      <c r="N154" s="318"/>
      <c r="O154" s="242"/>
    </row>
    <row r="155" spans="1:20" x14ac:dyDescent="0.25">
      <c r="A155" s="53" t="s">
        <v>16</v>
      </c>
      <c r="B155" s="53"/>
      <c r="C155" s="53"/>
      <c r="D155" s="53"/>
      <c r="E155" s="336">
        <v>14</v>
      </c>
      <c r="F155" s="336"/>
      <c r="G155" s="336">
        <v>55</v>
      </c>
      <c r="H155" s="336"/>
      <c r="I155" s="318">
        <f>E155+G155</f>
        <v>69</v>
      </c>
      <c r="J155" s="318"/>
      <c r="K155" s="336">
        <f>24+K168</f>
        <v>33</v>
      </c>
      <c r="L155" s="336"/>
      <c r="M155" s="318">
        <f t="shared" si="19"/>
        <v>102</v>
      </c>
      <c r="N155" s="318"/>
      <c r="O155" s="242"/>
    </row>
    <row r="156" spans="1:20" x14ac:dyDescent="0.25">
      <c r="A156" s="53" t="s">
        <v>40</v>
      </c>
      <c r="B156" s="53"/>
      <c r="C156" s="53"/>
      <c r="D156" s="53"/>
      <c r="E156" s="339">
        <v>25</v>
      </c>
      <c r="F156" s="339"/>
      <c r="G156" s="339">
        <v>64</v>
      </c>
      <c r="H156" s="339"/>
      <c r="I156" s="340">
        <f>E156+G156</f>
        <v>89</v>
      </c>
      <c r="J156" s="340"/>
      <c r="K156" s="339">
        <f>13+K169</f>
        <v>15</v>
      </c>
      <c r="L156" s="339"/>
      <c r="M156" s="340">
        <f t="shared" si="19"/>
        <v>104</v>
      </c>
      <c r="N156" s="340"/>
      <c r="O156" s="281"/>
    </row>
    <row r="157" spans="1:20" x14ac:dyDescent="0.25">
      <c r="A157" s="53" t="s">
        <v>9</v>
      </c>
      <c r="B157" s="53"/>
      <c r="C157" s="53"/>
      <c r="D157" s="53"/>
      <c r="E157" s="341">
        <f>SUM(E153:E156)</f>
        <v>57</v>
      </c>
      <c r="F157" s="341"/>
      <c r="G157" s="341">
        <f>SUM(G153:G156)</f>
        <v>263</v>
      </c>
      <c r="H157" s="341"/>
      <c r="I157" s="344">
        <f>SUM(I153:J156)</f>
        <v>320</v>
      </c>
      <c r="J157" s="344"/>
      <c r="K157" s="345">
        <f>SUM(K153:L156)</f>
        <v>110</v>
      </c>
      <c r="L157" s="345"/>
      <c r="M157" s="318">
        <f t="shared" si="19"/>
        <v>430</v>
      </c>
      <c r="N157" s="318"/>
      <c r="O157" s="53"/>
    </row>
    <row r="158" spans="1:20" x14ac:dyDescent="0.25">
      <c r="A158" s="53"/>
      <c r="B158" s="53"/>
      <c r="C158" s="53"/>
      <c r="D158" s="53"/>
      <c r="E158" s="191"/>
      <c r="F158" s="243"/>
      <c r="G158" s="191"/>
      <c r="H158" s="243"/>
      <c r="I158" s="234"/>
      <c r="J158" s="282"/>
      <c r="K158" s="191"/>
      <c r="L158" s="243"/>
      <c r="M158" s="283"/>
      <c r="N158" s="282"/>
      <c r="O158" s="53"/>
    </row>
    <row r="159" spans="1:20" x14ac:dyDescent="0.25">
      <c r="A159" s="235" t="s">
        <v>46</v>
      </c>
      <c r="B159" s="235"/>
      <c r="C159" s="53"/>
      <c r="D159" s="53"/>
      <c r="E159" s="191"/>
      <c r="F159" s="243"/>
      <c r="G159" s="191"/>
      <c r="H159" s="243"/>
      <c r="I159" s="234"/>
      <c r="J159" s="282"/>
      <c r="K159" s="191"/>
      <c r="L159" s="243"/>
      <c r="M159" s="283"/>
      <c r="N159" s="282"/>
      <c r="O159" s="53"/>
    </row>
    <row r="160" spans="1:20" x14ac:dyDescent="0.25">
      <c r="A160" s="53" t="s">
        <v>15</v>
      </c>
      <c r="B160" s="53"/>
      <c r="C160" s="53"/>
      <c r="D160" s="53"/>
      <c r="E160" s="336">
        <f>E153+E146</f>
        <v>41</v>
      </c>
      <c r="F160" s="336"/>
      <c r="G160" s="336">
        <f>G146+G153</f>
        <v>367</v>
      </c>
      <c r="H160" s="336"/>
      <c r="I160" s="318">
        <f>E160+G160</f>
        <v>408</v>
      </c>
      <c r="J160" s="318"/>
      <c r="K160" s="336">
        <f>K146+K153</f>
        <v>181</v>
      </c>
      <c r="L160" s="336"/>
      <c r="M160" s="318">
        <f>E160+G160+K160</f>
        <v>589</v>
      </c>
      <c r="N160" s="318"/>
      <c r="O160" s="53"/>
    </row>
    <row r="161" spans="1:15" x14ac:dyDescent="0.25">
      <c r="A161" s="53" t="s">
        <v>14</v>
      </c>
      <c r="B161" s="53"/>
      <c r="C161" s="53"/>
      <c r="D161" s="53"/>
      <c r="E161" s="336">
        <f>E154+E147</f>
        <v>85</v>
      </c>
      <c r="F161" s="336"/>
      <c r="G161" s="336">
        <f t="shared" ref="G161:G162" si="20">G147+G154</f>
        <v>255</v>
      </c>
      <c r="H161" s="336"/>
      <c r="I161" s="318">
        <f>E161+G161</f>
        <v>340</v>
      </c>
      <c r="J161" s="318"/>
      <c r="K161" s="336">
        <f>K147+K154</f>
        <v>114</v>
      </c>
      <c r="L161" s="336"/>
      <c r="M161" s="318">
        <f t="shared" ref="M161:M164" si="21">E161+G161+K161</f>
        <v>454</v>
      </c>
      <c r="N161" s="318"/>
      <c r="O161" s="53"/>
    </row>
    <row r="162" spans="1:15" x14ac:dyDescent="0.25">
      <c r="A162" s="53" t="s">
        <v>16</v>
      </c>
      <c r="B162" s="53"/>
      <c r="C162" s="53"/>
      <c r="D162" s="53"/>
      <c r="E162" s="336">
        <f>E155+E148</f>
        <v>53</v>
      </c>
      <c r="F162" s="336"/>
      <c r="G162" s="336">
        <f t="shared" si="20"/>
        <v>185</v>
      </c>
      <c r="H162" s="336"/>
      <c r="I162" s="318">
        <f>E162+G162</f>
        <v>238</v>
      </c>
      <c r="J162" s="318"/>
      <c r="K162" s="336">
        <f>K148+K155</f>
        <v>135</v>
      </c>
      <c r="L162" s="336"/>
      <c r="M162" s="318">
        <f t="shared" si="21"/>
        <v>373</v>
      </c>
      <c r="N162" s="318"/>
      <c r="O162" s="53"/>
    </row>
    <row r="163" spans="1:15" x14ac:dyDescent="0.25">
      <c r="A163" s="53" t="s">
        <v>40</v>
      </c>
      <c r="B163" s="53"/>
      <c r="C163" s="53"/>
      <c r="D163" s="53"/>
      <c r="E163" s="339">
        <f>E149+E156</f>
        <v>102</v>
      </c>
      <c r="F163" s="339"/>
      <c r="G163" s="336">
        <f>G149+G156</f>
        <v>251</v>
      </c>
      <c r="H163" s="336"/>
      <c r="I163" s="340">
        <f>E163+G163</f>
        <v>353</v>
      </c>
      <c r="J163" s="340"/>
      <c r="K163" s="336">
        <f t="shared" ref="K163" si="22">K149+K156</f>
        <v>85</v>
      </c>
      <c r="L163" s="336"/>
      <c r="M163" s="340">
        <f t="shared" si="21"/>
        <v>438</v>
      </c>
      <c r="N163" s="340"/>
      <c r="O163" s="53"/>
    </row>
    <row r="164" spans="1:15" x14ac:dyDescent="0.25">
      <c r="A164" s="53" t="s">
        <v>9</v>
      </c>
      <c r="B164" s="53"/>
      <c r="C164" s="53"/>
      <c r="D164" s="53"/>
      <c r="E164" s="341">
        <f>SUM(E160:E163)</f>
        <v>281</v>
      </c>
      <c r="F164" s="341"/>
      <c r="G164" s="345">
        <f>G150+G157</f>
        <v>1058</v>
      </c>
      <c r="H164" s="345"/>
      <c r="I164" s="342">
        <f>E164+G164</f>
        <v>1339</v>
      </c>
      <c r="J164" s="342"/>
      <c r="K164" s="345">
        <f>SUM(K160:L163)</f>
        <v>515</v>
      </c>
      <c r="L164" s="345"/>
      <c r="M164" s="342">
        <f t="shared" si="21"/>
        <v>1854</v>
      </c>
      <c r="N164" s="342"/>
      <c r="O164" s="53"/>
    </row>
    <row r="165" spans="1:15" x14ac:dyDescent="0.25">
      <c r="A165" s="53"/>
      <c r="B165" s="53"/>
      <c r="C165" s="53"/>
      <c r="D165" s="53"/>
      <c r="E165" s="121"/>
      <c r="F165" s="284"/>
      <c r="G165" s="121"/>
      <c r="H165" s="284"/>
      <c r="I165" s="121"/>
      <c r="J165" s="284"/>
      <c r="K165" s="191"/>
      <c r="L165" s="285"/>
      <c r="M165" s="283"/>
      <c r="N165" s="285"/>
      <c r="O165" s="53"/>
    </row>
    <row r="166" spans="1:15" x14ac:dyDescent="0.25">
      <c r="A166" s="53"/>
      <c r="B166" s="53"/>
      <c r="C166" s="53"/>
      <c r="D166" s="53"/>
      <c r="E166" s="121"/>
      <c r="F166" s="247"/>
      <c r="G166" s="121"/>
      <c r="H166" s="247"/>
      <c r="I166" s="255"/>
      <c r="J166" s="244"/>
      <c r="K166" s="191"/>
      <c r="L166" s="243"/>
      <c r="M166" s="283"/>
      <c r="N166" s="282"/>
      <c r="O166" s="53"/>
    </row>
    <row r="167" spans="1:15" ht="18" x14ac:dyDescent="0.25">
      <c r="A167" s="231" t="s">
        <v>68</v>
      </c>
      <c r="B167" s="231"/>
      <c r="C167" s="251"/>
      <c r="D167" s="251"/>
      <c r="E167" s="252"/>
      <c r="F167" s="253"/>
      <c r="G167" s="252"/>
      <c r="H167" s="253"/>
      <c r="I167" s="286"/>
      <c r="J167" s="254"/>
      <c r="K167" s="191"/>
      <c r="L167" s="243"/>
      <c r="M167" s="283"/>
      <c r="N167" s="282"/>
      <c r="O167" s="53"/>
    </row>
    <row r="168" spans="1:15" x14ac:dyDescent="0.25">
      <c r="A168" s="53" t="s">
        <v>57</v>
      </c>
      <c r="B168" s="53"/>
      <c r="C168" s="53"/>
      <c r="D168" s="53"/>
      <c r="E168" s="336">
        <v>0</v>
      </c>
      <c r="F168" s="336"/>
      <c r="G168" s="336">
        <v>8</v>
      </c>
      <c r="H168" s="336"/>
      <c r="I168" s="318">
        <f>E168+G168</f>
        <v>8</v>
      </c>
      <c r="J168" s="318"/>
      <c r="K168" s="336">
        <v>9</v>
      </c>
      <c r="L168" s="336"/>
      <c r="M168" s="318">
        <f>E168+G168+K168</f>
        <v>17</v>
      </c>
      <c r="N168" s="318"/>
      <c r="O168" s="53"/>
    </row>
    <row r="169" spans="1:15" x14ac:dyDescent="0.25">
      <c r="A169" s="53" t="s">
        <v>27</v>
      </c>
      <c r="B169" s="53"/>
      <c r="C169" s="53"/>
      <c r="D169" s="53"/>
      <c r="E169" s="339">
        <v>0</v>
      </c>
      <c r="F169" s="339"/>
      <c r="G169" s="339">
        <v>7</v>
      </c>
      <c r="H169" s="339"/>
      <c r="I169" s="340">
        <f>E169+G169</f>
        <v>7</v>
      </c>
      <c r="J169" s="340"/>
      <c r="K169" s="339">
        <v>2</v>
      </c>
      <c r="L169" s="339"/>
      <c r="M169" s="340">
        <f>E169+G169+K169</f>
        <v>9</v>
      </c>
      <c r="N169" s="340"/>
      <c r="O169" s="53"/>
    </row>
    <row r="170" spans="1:15" x14ac:dyDescent="0.25">
      <c r="A170" s="53" t="s">
        <v>9</v>
      </c>
      <c r="B170" s="53"/>
      <c r="C170" s="53"/>
      <c r="D170" s="53"/>
      <c r="E170" s="341">
        <f>SUM(E168:E169)</f>
        <v>0</v>
      </c>
      <c r="F170" s="341"/>
      <c r="G170" s="341">
        <f>SUM(G168:G169)</f>
        <v>15</v>
      </c>
      <c r="H170" s="341"/>
      <c r="I170" s="344">
        <f>SUM(I168:I169)</f>
        <v>15</v>
      </c>
      <c r="J170" s="344"/>
      <c r="K170" s="341">
        <f>SUM(K168:L169)</f>
        <v>11</v>
      </c>
      <c r="L170" s="341"/>
      <c r="M170" s="318">
        <f>M168+M169</f>
        <v>26</v>
      </c>
      <c r="N170" s="318"/>
      <c r="O170" s="53"/>
    </row>
    <row r="171" spans="1:15" x14ac:dyDescent="0.25">
      <c r="A171" s="53"/>
      <c r="B171" s="53"/>
      <c r="C171" s="53"/>
      <c r="D171" s="53"/>
      <c r="E171" s="121"/>
      <c r="F171" s="247"/>
      <c r="G171" s="121"/>
      <c r="H171" s="247"/>
      <c r="I171" s="255"/>
      <c r="J171" s="244"/>
      <c r="K171" s="100"/>
      <c r="L171" s="247"/>
      <c r="M171" s="256"/>
      <c r="N171" s="244"/>
      <c r="O171" s="53"/>
    </row>
    <row r="172" spans="1:15" x14ac:dyDescent="0.25">
      <c r="A172" s="53"/>
      <c r="B172" s="53"/>
      <c r="C172" s="53"/>
      <c r="D172" s="53"/>
      <c r="E172" s="121"/>
      <c r="F172" s="247"/>
      <c r="G172" s="121"/>
      <c r="H172" s="247"/>
      <c r="I172" s="255"/>
      <c r="J172" s="247"/>
      <c r="K172" s="121"/>
      <c r="L172" s="247"/>
      <c r="M172" s="256"/>
      <c r="N172" s="247"/>
      <c r="O172" s="53"/>
    </row>
    <row r="173" spans="1:15" ht="18" x14ac:dyDescent="0.25">
      <c r="A173" s="231" t="s">
        <v>38</v>
      </c>
      <c r="B173" s="231"/>
      <c r="C173" s="251"/>
      <c r="D173" s="251"/>
      <c r="E173" s="252"/>
      <c r="F173" s="247"/>
      <c r="G173" s="121"/>
      <c r="H173" s="247"/>
      <c r="I173" s="255"/>
      <c r="J173" s="247"/>
      <c r="K173" s="121"/>
      <c r="L173" s="247"/>
      <c r="M173" s="256"/>
      <c r="N173" s="247"/>
      <c r="O173" s="53"/>
    </row>
    <row r="174" spans="1:15" x14ac:dyDescent="0.25">
      <c r="A174" s="53"/>
      <c r="B174" s="53"/>
      <c r="C174" s="53"/>
      <c r="D174" s="53"/>
      <c r="E174" s="121"/>
      <c r="F174" s="247"/>
      <c r="G174" s="121"/>
      <c r="H174" s="247"/>
      <c r="I174" s="255"/>
      <c r="J174" s="247"/>
      <c r="K174" s="121"/>
      <c r="L174" s="247"/>
      <c r="M174" s="256"/>
      <c r="N174" s="247"/>
      <c r="O174" s="53"/>
    </row>
    <row r="175" spans="1:15" x14ac:dyDescent="0.25">
      <c r="A175" s="235" t="s">
        <v>36</v>
      </c>
      <c r="B175" s="235"/>
      <c r="C175" s="53"/>
      <c r="D175" s="53"/>
      <c r="E175" s="121"/>
      <c r="F175" s="247"/>
      <c r="G175" s="121"/>
      <c r="H175" s="247"/>
      <c r="I175" s="255"/>
      <c r="J175" s="247"/>
      <c r="K175" s="121"/>
      <c r="L175" s="247"/>
      <c r="M175" s="256"/>
      <c r="N175" s="247"/>
      <c r="O175" s="53"/>
    </row>
    <row r="176" spans="1:15" x14ac:dyDescent="0.25">
      <c r="A176" s="53" t="s">
        <v>15</v>
      </c>
      <c r="B176" s="53"/>
      <c r="C176" s="53"/>
      <c r="D176" s="53"/>
      <c r="E176" s="336">
        <f>E146</f>
        <v>38</v>
      </c>
      <c r="F176" s="336"/>
      <c r="G176" s="336">
        <f>G146</f>
        <v>284</v>
      </c>
      <c r="H176" s="336"/>
      <c r="I176" s="318">
        <f>E176+G176</f>
        <v>322</v>
      </c>
      <c r="J176" s="318"/>
      <c r="K176" s="51"/>
      <c r="L176" s="287"/>
      <c r="M176" s="288"/>
      <c r="N176" s="273"/>
      <c r="O176" s="53"/>
    </row>
    <row r="177" spans="1:15" x14ac:dyDescent="0.25">
      <c r="A177" s="53" t="s">
        <v>14</v>
      </c>
      <c r="B177" s="53"/>
      <c r="C177" s="53"/>
      <c r="D177" s="53"/>
      <c r="E177" s="336">
        <f>E147</f>
        <v>70</v>
      </c>
      <c r="F177" s="336"/>
      <c r="G177" s="336">
        <f>G147</f>
        <v>194</v>
      </c>
      <c r="H177" s="336"/>
      <c r="I177" s="318">
        <f>E177+G177</f>
        <v>264</v>
      </c>
      <c r="J177" s="318"/>
      <c r="K177" s="51"/>
      <c r="L177" s="287"/>
      <c r="M177" s="288"/>
      <c r="N177" s="273"/>
      <c r="O177" s="53"/>
    </row>
    <row r="178" spans="1:15" x14ac:dyDescent="0.25">
      <c r="A178" s="53" t="s">
        <v>16</v>
      </c>
      <c r="B178" s="53"/>
      <c r="C178" s="53"/>
      <c r="D178" s="53"/>
      <c r="E178" s="336">
        <f>E148</f>
        <v>39</v>
      </c>
      <c r="F178" s="336"/>
      <c r="G178" s="336">
        <f>G148</f>
        <v>130</v>
      </c>
      <c r="H178" s="336"/>
      <c r="I178" s="318">
        <f>E178+G178</f>
        <v>169</v>
      </c>
      <c r="J178" s="318"/>
      <c r="K178" s="51"/>
      <c r="L178" s="287"/>
      <c r="M178" s="288"/>
      <c r="N178" s="273"/>
      <c r="O178" s="53"/>
    </row>
    <row r="179" spans="1:15" x14ac:dyDescent="0.25">
      <c r="A179" s="53" t="s">
        <v>40</v>
      </c>
      <c r="B179" s="53"/>
      <c r="C179" s="53"/>
      <c r="D179" s="53"/>
      <c r="E179" s="339">
        <f>E149</f>
        <v>77</v>
      </c>
      <c r="F179" s="339"/>
      <c r="G179" s="339">
        <f>G149</f>
        <v>187</v>
      </c>
      <c r="H179" s="339"/>
      <c r="I179" s="340">
        <f>E179+G179</f>
        <v>264</v>
      </c>
      <c r="J179" s="340"/>
      <c r="K179" s="51"/>
      <c r="L179" s="287"/>
      <c r="M179" s="288"/>
      <c r="N179" s="273"/>
      <c r="O179" s="53"/>
    </row>
    <row r="180" spans="1:15" x14ac:dyDescent="0.25">
      <c r="A180" s="53" t="s">
        <v>9</v>
      </c>
      <c r="B180" s="53"/>
      <c r="C180" s="53"/>
      <c r="D180" s="53"/>
      <c r="E180" s="341">
        <f>SUM(E176:E179)</f>
        <v>224</v>
      </c>
      <c r="F180" s="341"/>
      <c r="G180" s="341">
        <f>SUM(G176:G179)</f>
        <v>795</v>
      </c>
      <c r="H180" s="341"/>
      <c r="I180" s="342">
        <f>E180+G180</f>
        <v>1019</v>
      </c>
      <c r="J180" s="342"/>
      <c r="K180" s="51"/>
      <c r="L180" s="287"/>
      <c r="M180" s="288"/>
      <c r="N180" s="273"/>
      <c r="O180" s="53"/>
    </row>
    <row r="181" spans="1:15" x14ac:dyDescent="0.25">
      <c r="A181" s="53"/>
      <c r="B181" s="53"/>
      <c r="C181" s="53"/>
      <c r="D181" s="53"/>
      <c r="E181" s="191"/>
      <c r="F181" s="243"/>
      <c r="G181" s="191"/>
      <c r="H181" s="243"/>
      <c r="I181" s="234"/>
      <c r="J181" s="243"/>
      <c r="K181" s="51"/>
      <c r="L181" s="287"/>
      <c r="M181" s="288"/>
      <c r="N181" s="287"/>
      <c r="O181" s="53"/>
    </row>
    <row r="182" spans="1:15" x14ac:dyDescent="0.25">
      <c r="A182" s="235" t="s">
        <v>37</v>
      </c>
      <c r="B182" s="235"/>
      <c r="C182" s="53"/>
      <c r="D182" s="53"/>
      <c r="E182" s="191"/>
      <c r="F182" s="243"/>
      <c r="G182" s="191"/>
      <c r="H182" s="243"/>
      <c r="I182" s="234"/>
      <c r="J182" s="243"/>
      <c r="K182" s="51"/>
      <c r="L182" s="287"/>
      <c r="M182" s="288"/>
      <c r="N182" s="287"/>
      <c r="O182" s="53"/>
    </row>
    <row r="183" spans="1:15" x14ac:dyDescent="0.25">
      <c r="A183" s="53" t="s">
        <v>15</v>
      </c>
      <c r="B183" s="53"/>
      <c r="C183" s="53"/>
      <c r="D183" s="53"/>
      <c r="E183" s="336">
        <f>E153</f>
        <v>3</v>
      </c>
      <c r="F183" s="336"/>
      <c r="G183" s="336">
        <f>G153</f>
        <v>83</v>
      </c>
      <c r="H183" s="336"/>
      <c r="I183" s="318">
        <f>E183+G183</f>
        <v>86</v>
      </c>
      <c r="J183" s="318"/>
      <c r="K183" s="51"/>
      <c r="L183" s="287"/>
      <c r="M183" s="288"/>
      <c r="N183" s="273"/>
      <c r="O183" s="53"/>
    </row>
    <row r="184" spans="1:15" x14ac:dyDescent="0.25">
      <c r="A184" s="53" t="s">
        <v>14</v>
      </c>
      <c r="B184" s="53"/>
      <c r="C184" s="53"/>
      <c r="D184" s="53"/>
      <c r="E184" s="336">
        <f>E154</f>
        <v>15</v>
      </c>
      <c r="F184" s="336"/>
      <c r="G184" s="336">
        <f>G154</f>
        <v>61</v>
      </c>
      <c r="H184" s="336"/>
      <c r="I184" s="318">
        <f>E184+G184</f>
        <v>76</v>
      </c>
      <c r="J184" s="318"/>
      <c r="K184" s="51"/>
      <c r="L184" s="287"/>
      <c r="M184" s="288"/>
      <c r="N184" s="273"/>
      <c r="O184" s="53"/>
    </row>
    <row r="185" spans="1:15" x14ac:dyDescent="0.25">
      <c r="A185" s="53" t="s">
        <v>16</v>
      </c>
      <c r="B185" s="53"/>
      <c r="C185" s="53"/>
      <c r="D185" s="53"/>
      <c r="E185" s="336">
        <f>E155</f>
        <v>14</v>
      </c>
      <c r="F185" s="336"/>
      <c r="G185" s="336">
        <f>G155-G168</f>
        <v>47</v>
      </c>
      <c r="H185" s="336"/>
      <c r="I185" s="318">
        <f>E185+G185</f>
        <v>61</v>
      </c>
      <c r="J185" s="318"/>
      <c r="K185" s="51"/>
      <c r="L185" s="287"/>
      <c r="M185" s="288"/>
      <c r="N185" s="273"/>
      <c r="O185" s="53"/>
    </row>
    <row r="186" spans="1:15" x14ac:dyDescent="0.25">
      <c r="A186" s="53" t="s">
        <v>40</v>
      </c>
      <c r="B186" s="53"/>
      <c r="C186" s="53"/>
      <c r="D186" s="53"/>
      <c r="E186" s="339">
        <f>E156</f>
        <v>25</v>
      </c>
      <c r="F186" s="339"/>
      <c r="G186" s="339">
        <f>G156-G169</f>
        <v>57</v>
      </c>
      <c r="H186" s="339"/>
      <c r="I186" s="340">
        <f>E186+G186</f>
        <v>82</v>
      </c>
      <c r="J186" s="340"/>
      <c r="K186" s="51"/>
      <c r="L186" s="287"/>
      <c r="M186" s="288"/>
      <c r="N186" s="273"/>
      <c r="O186" s="53"/>
    </row>
    <row r="187" spans="1:15" x14ac:dyDescent="0.25">
      <c r="A187" s="53" t="s">
        <v>9</v>
      </c>
      <c r="B187" s="53"/>
      <c r="C187" s="53"/>
      <c r="D187" s="53"/>
      <c r="E187" s="341">
        <f>SUM(E183:E186)</f>
        <v>57</v>
      </c>
      <c r="F187" s="341"/>
      <c r="G187" s="341">
        <f>SUM(G183:G186)</f>
        <v>248</v>
      </c>
      <c r="H187" s="341"/>
      <c r="I187" s="344">
        <f>E187+G187</f>
        <v>305</v>
      </c>
      <c r="J187" s="344"/>
      <c r="K187" s="51"/>
      <c r="L187" s="287"/>
      <c r="M187" s="288"/>
      <c r="N187" s="273"/>
      <c r="O187" s="53"/>
    </row>
    <row r="188" spans="1:15" x14ac:dyDescent="0.25">
      <c r="A188" s="53"/>
      <c r="B188" s="53"/>
      <c r="C188" s="53"/>
      <c r="D188" s="53"/>
      <c r="E188" s="191"/>
      <c r="F188" s="243"/>
      <c r="G188" s="191"/>
      <c r="H188" s="243"/>
      <c r="I188" s="234"/>
      <c r="J188" s="243"/>
      <c r="K188" s="191"/>
      <c r="L188" s="243"/>
      <c r="M188" s="289"/>
      <c r="N188" s="243"/>
      <c r="O188" s="53"/>
    </row>
    <row r="189" spans="1:15" x14ac:dyDescent="0.25">
      <c r="A189" s="235"/>
      <c r="B189" s="235"/>
      <c r="C189" s="53"/>
      <c r="D189" s="53"/>
      <c r="E189" s="191"/>
      <c r="F189" s="243"/>
      <c r="G189" s="191"/>
      <c r="H189" s="243"/>
      <c r="I189" s="234"/>
      <c r="J189" s="243"/>
      <c r="K189" s="191"/>
      <c r="L189" s="243"/>
      <c r="M189" s="289"/>
      <c r="N189" s="243"/>
      <c r="O189" s="53"/>
    </row>
    <row r="190" spans="1:15" x14ac:dyDescent="0.25">
      <c r="A190" s="241" t="s">
        <v>48</v>
      </c>
      <c r="B190" s="241"/>
      <c r="C190" s="235"/>
      <c r="D190" s="53"/>
      <c r="E190" s="314"/>
      <c r="F190" s="285"/>
      <c r="G190" s="191"/>
      <c r="H190" s="243"/>
      <c r="I190" s="234"/>
      <c r="J190" s="243"/>
      <c r="K190" s="191"/>
      <c r="L190" s="243"/>
      <c r="M190" s="289"/>
      <c r="N190" s="243"/>
      <c r="O190" s="53"/>
    </row>
    <row r="191" spans="1:15" ht="16.5" thickBot="1" x14ac:dyDescent="0.3">
      <c r="A191" s="235"/>
      <c r="B191" s="235"/>
      <c r="C191" s="53"/>
      <c r="D191" s="53"/>
      <c r="E191" s="314"/>
      <c r="F191" s="285"/>
      <c r="G191" s="191"/>
      <c r="H191" s="243"/>
      <c r="I191" s="234"/>
      <c r="J191" s="243"/>
      <c r="K191" s="191"/>
      <c r="L191" s="243"/>
      <c r="M191" s="289"/>
      <c r="N191" s="243"/>
      <c r="O191" s="53"/>
    </row>
    <row r="192" spans="1:15" ht="16.5" thickTop="1" x14ac:dyDescent="0.25">
      <c r="A192" s="348" t="s">
        <v>11</v>
      </c>
      <c r="B192" s="348"/>
      <c r="C192" s="348"/>
      <c r="D192" s="43"/>
      <c r="E192" s="350" t="s">
        <v>0</v>
      </c>
      <c r="F192" s="350"/>
      <c r="G192" s="350" t="s">
        <v>34</v>
      </c>
      <c r="H192" s="350"/>
      <c r="I192" s="352" t="s">
        <v>10</v>
      </c>
      <c r="J192" s="353"/>
      <c r="K192" s="356" t="s">
        <v>35</v>
      </c>
      <c r="L192" s="357"/>
      <c r="M192" s="358" t="s">
        <v>55</v>
      </c>
      <c r="N192" s="353"/>
      <c r="O192" s="53"/>
    </row>
    <row r="193" spans="1:19" x14ac:dyDescent="0.25">
      <c r="A193" s="349"/>
      <c r="B193" s="349"/>
      <c r="C193" s="349"/>
      <c r="D193" s="271"/>
      <c r="E193" s="351"/>
      <c r="F193" s="351"/>
      <c r="G193" s="351"/>
      <c r="H193" s="351"/>
      <c r="I193" s="354"/>
      <c r="J193" s="355"/>
      <c r="K193" s="354"/>
      <c r="L193" s="355"/>
      <c r="M193" s="354"/>
      <c r="N193" s="355"/>
      <c r="O193" s="53"/>
    </row>
    <row r="194" spans="1:19" x14ac:dyDescent="0.25">
      <c r="A194" s="53"/>
      <c r="B194" s="53"/>
      <c r="C194" s="53"/>
      <c r="D194" s="47"/>
      <c r="E194" s="313"/>
      <c r="F194" s="291"/>
      <c r="G194" s="312"/>
      <c r="H194" s="291"/>
      <c r="I194" s="292"/>
      <c r="J194" s="293"/>
      <c r="K194" s="341"/>
      <c r="L194" s="372"/>
      <c r="M194" s="292"/>
      <c r="N194" s="293"/>
      <c r="O194" s="53"/>
    </row>
    <row r="195" spans="1:19" x14ac:dyDescent="0.25">
      <c r="A195" s="241" t="s">
        <v>15</v>
      </c>
      <c r="B195" s="241"/>
      <c r="C195" s="241"/>
      <c r="D195" s="241"/>
      <c r="E195" s="338">
        <f>E176+E183</f>
        <v>41</v>
      </c>
      <c r="F195" s="338"/>
      <c r="G195" s="336">
        <f>G176+G183</f>
        <v>367</v>
      </c>
      <c r="H195" s="338"/>
      <c r="I195" s="362">
        <f>E195+G195</f>
        <v>408</v>
      </c>
      <c r="J195" s="363"/>
      <c r="K195" s="338">
        <f>K160</f>
        <v>181</v>
      </c>
      <c r="L195" s="365"/>
      <c r="M195" s="362">
        <f>E195+G195+K195</f>
        <v>589</v>
      </c>
      <c r="N195" s="363"/>
      <c r="O195" s="53"/>
    </row>
    <row r="196" spans="1:19" x14ac:dyDescent="0.25">
      <c r="A196" s="241" t="s">
        <v>14</v>
      </c>
      <c r="B196" s="241"/>
      <c r="C196" s="241"/>
      <c r="D196" s="47"/>
      <c r="E196" s="338">
        <f>E177+E184</f>
        <v>85</v>
      </c>
      <c r="F196" s="338"/>
      <c r="G196" s="336">
        <f>G177+G184</f>
        <v>255</v>
      </c>
      <c r="H196" s="338"/>
      <c r="I196" s="362">
        <f>E196+G196</f>
        <v>340</v>
      </c>
      <c r="J196" s="363"/>
      <c r="K196" s="364">
        <f t="shared" ref="K196" si="23">K161</f>
        <v>114</v>
      </c>
      <c r="L196" s="365"/>
      <c r="M196" s="362">
        <f t="shared" ref="M196:M199" si="24">E196+G196+K196</f>
        <v>454</v>
      </c>
      <c r="N196" s="363"/>
      <c r="O196" s="53"/>
    </row>
    <row r="197" spans="1:19" x14ac:dyDescent="0.25">
      <c r="A197" s="241" t="s">
        <v>16</v>
      </c>
      <c r="B197" s="241"/>
      <c r="C197" s="241"/>
      <c r="D197" s="241"/>
      <c r="E197" s="338">
        <f>E178+E185</f>
        <v>53</v>
      </c>
      <c r="F197" s="338"/>
      <c r="G197" s="336">
        <f>G178+G185</f>
        <v>177</v>
      </c>
      <c r="H197" s="338"/>
      <c r="I197" s="362">
        <f>E197+G197</f>
        <v>230</v>
      </c>
      <c r="J197" s="363"/>
      <c r="K197" s="338">
        <f>K162-K168</f>
        <v>126</v>
      </c>
      <c r="L197" s="365"/>
      <c r="M197" s="362">
        <f t="shared" si="24"/>
        <v>356</v>
      </c>
      <c r="N197" s="363"/>
      <c r="O197" s="53"/>
    </row>
    <row r="198" spans="1:19" x14ac:dyDescent="0.25">
      <c r="A198" s="271" t="s">
        <v>40</v>
      </c>
      <c r="B198" s="271"/>
      <c r="C198" s="271"/>
      <c r="D198" s="271"/>
      <c r="E198" s="339">
        <f>E179+E186</f>
        <v>102</v>
      </c>
      <c r="F198" s="339"/>
      <c r="G198" s="339">
        <f>G179+G186</f>
        <v>244</v>
      </c>
      <c r="H198" s="339"/>
      <c r="I198" s="368">
        <f>E198+G198</f>
        <v>346</v>
      </c>
      <c r="J198" s="369"/>
      <c r="K198" s="338">
        <f>K163-K169</f>
        <v>83</v>
      </c>
      <c r="L198" s="365"/>
      <c r="M198" s="368">
        <f t="shared" si="24"/>
        <v>429</v>
      </c>
      <c r="N198" s="369"/>
      <c r="O198" s="53"/>
    </row>
    <row r="199" spans="1:19" ht="16.5" thickBot="1" x14ac:dyDescent="0.3">
      <c r="A199" s="241" t="s">
        <v>9</v>
      </c>
      <c r="B199" s="241"/>
      <c r="C199" s="241"/>
      <c r="D199" s="241"/>
      <c r="E199" s="338">
        <f>SUM(E195:E198)</f>
        <v>281</v>
      </c>
      <c r="F199" s="338"/>
      <c r="G199" s="345">
        <f>SUM(G195:G198)</f>
        <v>1043</v>
      </c>
      <c r="H199" s="345"/>
      <c r="I199" s="370">
        <f>SUM(I195:I198)</f>
        <v>1324</v>
      </c>
      <c r="J199" s="371"/>
      <c r="K199" s="370">
        <f>SUM(K195:L198)</f>
        <v>504</v>
      </c>
      <c r="L199" s="371"/>
      <c r="M199" s="370">
        <f t="shared" si="24"/>
        <v>1828</v>
      </c>
      <c r="N199" s="371"/>
      <c r="O199" s="53"/>
    </row>
    <row r="200" spans="1:19" ht="16.5" thickTop="1" x14ac:dyDescent="0.25">
      <c r="A200" s="53"/>
      <c r="B200" s="53"/>
      <c r="C200" s="53"/>
      <c r="D200" s="43"/>
      <c r="E200" s="51"/>
      <c r="F200" s="243"/>
      <c r="G200" s="191"/>
      <c r="H200" s="243"/>
      <c r="I200" s="234"/>
      <c r="J200" s="243"/>
      <c r="K200" s="51"/>
      <c r="L200" s="287"/>
      <c r="M200" s="288"/>
      <c r="N200" s="243"/>
      <c r="O200" s="53"/>
    </row>
    <row r="201" spans="1:19" x14ac:dyDescent="0.25">
      <c r="A201" s="43"/>
      <c r="B201" s="43"/>
      <c r="C201" s="43"/>
      <c r="D201" s="43"/>
      <c r="E201" s="312"/>
      <c r="F201" s="44"/>
      <c r="G201" s="51"/>
      <c r="H201" s="44"/>
      <c r="I201" s="66"/>
      <c r="J201" s="44"/>
      <c r="K201" s="51"/>
      <c r="L201" s="44"/>
      <c r="M201" s="45"/>
      <c r="N201" s="46"/>
      <c r="O201" s="53"/>
    </row>
    <row r="202" spans="1:19" ht="18" x14ac:dyDescent="0.25">
      <c r="A202" s="47"/>
      <c r="B202" s="47"/>
      <c r="C202" s="47"/>
      <c r="D202" s="47"/>
      <c r="E202" s="35"/>
      <c r="F202" s="39"/>
      <c r="G202" s="35"/>
      <c r="H202" s="39"/>
      <c r="I202" s="35"/>
      <c r="J202" s="39"/>
      <c r="K202" s="76"/>
      <c r="L202" s="48"/>
      <c r="M202" s="40"/>
      <c r="N202" s="49"/>
      <c r="O202" s="53"/>
    </row>
    <row r="203" spans="1:19" x14ac:dyDescent="0.25">
      <c r="A203" s="53"/>
      <c r="B203" s="53"/>
      <c r="C203" s="53"/>
      <c r="D203" s="53"/>
      <c r="E203" s="191"/>
      <c r="F203" s="237"/>
      <c r="G203" s="191"/>
      <c r="H203" s="237"/>
      <c r="I203" s="234"/>
      <c r="J203" s="237"/>
      <c r="K203" s="191"/>
      <c r="L203" s="237"/>
      <c r="M203" s="241"/>
      <c r="N203" s="237"/>
      <c r="O203" s="53"/>
    </row>
    <row r="204" spans="1:19" s="87" customFormat="1" ht="39.6" customHeight="1" x14ac:dyDescent="0.25">
      <c r="A204" s="316" t="s">
        <v>78</v>
      </c>
      <c r="B204" s="317"/>
      <c r="C204" s="317"/>
      <c r="D204" s="317"/>
      <c r="E204" s="317"/>
      <c r="F204" s="317"/>
      <c r="G204" s="317"/>
      <c r="H204" s="317"/>
      <c r="I204" s="317"/>
      <c r="J204" s="317"/>
      <c r="K204" s="317"/>
      <c r="L204" s="317"/>
      <c r="M204" s="317"/>
      <c r="N204" s="317"/>
      <c r="O204" s="317"/>
      <c r="P204" s="17"/>
      <c r="Q204" s="212"/>
    </row>
    <row r="205" spans="1:19" ht="15.75" customHeight="1" x14ac:dyDescent="0.25">
      <c r="A205" s="317"/>
      <c r="B205" s="317"/>
      <c r="C205" s="317"/>
      <c r="D205" s="317"/>
      <c r="E205" s="317"/>
      <c r="F205" s="317"/>
      <c r="G205" s="317"/>
      <c r="H205" s="317"/>
      <c r="I205" s="317"/>
      <c r="J205" s="317"/>
      <c r="K205" s="317"/>
      <c r="L205" s="317"/>
      <c r="M205" s="317"/>
      <c r="N205" s="317"/>
      <c r="O205" s="317"/>
    </row>
    <row r="206" spans="1:19" x14ac:dyDescent="0.25">
      <c r="A206" s="228"/>
      <c r="B206" s="228"/>
      <c r="C206" s="228"/>
      <c r="D206" s="228"/>
      <c r="E206" s="229"/>
      <c r="F206" s="228"/>
      <c r="G206" s="230"/>
      <c r="H206" s="228"/>
      <c r="I206" s="230"/>
      <c r="J206" s="228"/>
      <c r="K206" s="230"/>
      <c r="L206" s="228"/>
      <c r="M206" s="228"/>
      <c r="N206" s="228"/>
      <c r="O206" s="53"/>
    </row>
    <row r="207" spans="1:19" ht="18" x14ac:dyDescent="0.25">
      <c r="A207" s="231" t="s">
        <v>30</v>
      </c>
      <c r="B207" s="231"/>
      <c r="C207" s="232"/>
      <c r="D207" s="233"/>
      <c r="E207" s="234"/>
      <c r="F207" s="235"/>
      <c r="G207" s="191"/>
      <c r="H207" s="235"/>
      <c r="I207" s="236"/>
      <c r="J207" s="237"/>
      <c r="K207" s="191"/>
      <c r="L207" s="235"/>
      <c r="M207" s="238"/>
      <c r="N207" s="237"/>
      <c r="O207" s="53"/>
      <c r="Q207" s="211"/>
      <c r="R207" s="4"/>
      <c r="S207" s="5"/>
    </row>
    <row r="208" spans="1:19" s="6" customFormat="1" x14ac:dyDescent="0.25">
      <c r="A208" s="53"/>
      <c r="B208" s="53"/>
      <c r="C208" s="239"/>
      <c r="D208" s="239"/>
      <c r="E208" s="240"/>
      <c r="F208" s="239"/>
      <c r="G208" s="240"/>
      <c r="H208" s="239"/>
      <c r="I208" s="240"/>
      <c r="J208" s="239"/>
      <c r="K208" s="240"/>
      <c r="L208" s="239"/>
      <c r="M208" s="239"/>
      <c r="N208" s="239"/>
      <c r="O208" s="53"/>
      <c r="P208" s="9"/>
      <c r="Q208" s="209"/>
    </row>
    <row r="209" spans="1:19" x14ac:dyDescent="0.25">
      <c r="A209" s="235" t="s">
        <v>45</v>
      </c>
      <c r="B209" s="235"/>
      <c r="C209" s="238"/>
      <c r="D209" s="241"/>
      <c r="E209" s="240" t="s">
        <v>0</v>
      </c>
      <c r="F209" s="239"/>
      <c r="G209" s="318" t="s">
        <v>33</v>
      </c>
      <c r="H209" s="318"/>
      <c r="I209" s="319" t="s">
        <v>32</v>
      </c>
      <c r="J209" s="319"/>
      <c r="K209" s="318" t="s">
        <v>1</v>
      </c>
      <c r="L209" s="318"/>
      <c r="M209" s="319" t="s">
        <v>2</v>
      </c>
      <c r="N209" s="319"/>
      <c r="O209" s="53"/>
      <c r="Q209" s="211"/>
      <c r="R209" s="4"/>
      <c r="S209" s="5"/>
    </row>
    <row r="210" spans="1:19" x14ac:dyDescent="0.25">
      <c r="A210" s="53" t="s">
        <v>58</v>
      </c>
      <c r="B210" s="53"/>
      <c r="C210" s="53"/>
      <c r="D210" s="53"/>
      <c r="E210" s="336">
        <v>58</v>
      </c>
      <c r="F210" s="336"/>
      <c r="G210" s="336">
        <v>88</v>
      </c>
      <c r="H210" s="336"/>
      <c r="I210" s="318">
        <f>E210+G210</f>
        <v>146</v>
      </c>
      <c r="J210" s="318"/>
      <c r="K210" s="336">
        <v>155</v>
      </c>
      <c r="L210" s="336"/>
      <c r="M210" s="318">
        <f>E210+G210+K210</f>
        <v>301</v>
      </c>
      <c r="N210" s="318"/>
      <c r="O210" s="53"/>
      <c r="Q210" s="211"/>
      <c r="R210" s="4"/>
      <c r="S210" s="5"/>
    </row>
    <row r="211" spans="1:19" x14ac:dyDescent="0.25">
      <c r="A211" s="53" t="s">
        <v>22</v>
      </c>
      <c r="B211" s="53"/>
      <c r="C211" s="53"/>
      <c r="D211" s="53"/>
      <c r="E211" s="336">
        <v>63</v>
      </c>
      <c r="F211" s="336"/>
      <c r="G211" s="336">
        <v>160</v>
      </c>
      <c r="H211" s="336"/>
      <c r="I211" s="318">
        <f t="shared" ref="I211:I216" si="25">E211+G211</f>
        <v>223</v>
      </c>
      <c r="J211" s="318"/>
      <c r="K211" s="336">
        <v>137</v>
      </c>
      <c r="L211" s="336"/>
      <c r="M211" s="318">
        <f t="shared" ref="M211:M216" si="26">E211+G211+K211</f>
        <v>360</v>
      </c>
      <c r="N211" s="318"/>
      <c r="O211" s="53"/>
      <c r="Q211" s="211"/>
      <c r="R211" s="4"/>
      <c r="S211" s="5"/>
    </row>
    <row r="212" spans="1:19" x14ac:dyDescent="0.25">
      <c r="A212" s="53" t="s">
        <v>23</v>
      </c>
      <c r="B212" s="53"/>
      <c r="C212" s="53"/>
      <c r="D212" s="53"/>
      <c r="E212" s="336">
        <v>35</v>
      </c>
      <c r="F212" s="336"/>
      <c r="G212" s="336">
        <v>185</v>
      </c>
      <c r="H212" s="336"/>
      <c r="I212" s="318">
        <f t="shared" si="25"/>
        <v>220</v>
      </c>
      <c r="J212" s="318"/>
      <c r="K212" s="336">
        <v>210</v>
      </c>
      <c r="L212" s="336"/>
      <c r="M212" s="318">
        <f t="shared" si="26"/>
        <v>430</v>
      </c>
      <c r="N212" s="318"/>
      <c r="O212" s="281"/>
      <c r="Q212" s="213"/>
      <c r="R212" s="4"/>
      <c r="S212" s="5"/>
    </row>
    <row r="213" spans="1:19" x14ac:dyDescent="0.25">
      <c r="A213" s="53" t="s">
        <v>21</v>
      </c>
      <c r="B213" s="53"/>
      <c r="C213" s="53"/>
      <c r="D213" s="53"/>
      <c r="E213" s="336">
        <v>80</v>
      </c>
      <c r="F213" s="336"/>
      <c r="G213" s="336">
        <v>233</v>
      </c>
      <c r="H213" s="336"/>
      <c r="I213" s="318">
        <f t="shared" si="25"/>
        <v>313</v>
      </c>
      <c r="J213" s="318"/>
      <c r="K213" s="336">
        <v>214</v>
      </c>
      <c r="L213" s="336"/>
      <c r="M213" s="318">
        <f t="shared" si="26"/>
        <v>527</v>
      </c>
      <c r="N213" s="318"/>
      <c r="O213" s="53"/>
      <c r="Q213" s="211"/>
      <c r="R213" s="4"/>
      <c r="S213" s="5"/>
    </row>
    <row r="214" spans="1:19" x14ac:dyDescent="0.25">
      <c r="A214" s="53" t="s">
        <v>25</v>
      </c>
      <c r="B214" s="53"/>
      <c r="C214" s="53"/>
      <c r="D214" s="53"/>
      <c r="E214" s="338">
        <v>17</v>
      </c>
      <c r="F214" s="338"/>
      <c r="G214" s="338">
        <v>14</v>
      </c>
      <c r="H214" s="338"/>
      <c r="I214" s="318">
        <f t="shared" si="25"/>
        <v>31</v>
      </c>
      <c r="J214" s="318"/>
      <c r="K214" s="336">
        <v>29</v>
      </c>
      <c r="L214" s="336"/>
      <c r="M214" s="318">
        <f t="shared" si="26"/>
        <v>60</v>
      </c>
      <c r="N214" s="318"/>
      <c r="O214" s="53"/>
      <c r="Q214" s="211"/>
      <c r="R214" s="4"/>
      <c r="S214" s="5"/>
    </row>
    <row r="215" spans="1:19" x14ac:dyDescent="0.25">
      <c r="A215" s="53" t="s">
        <v>24</v>
      </c>
      <c r="B215" s="53"/>
      <c r="C215" s="53"/>
      <c r="D215" s="53"/>
      <c r="E215" s="339">
        <v>11</v>
      </c>
      <c r="F215" s="339"/>
      <c r="G215" s="339">
        <v>7</v>
      </c>
      <c r="H215" s="339"/>
      <c r="I215" s="340">
        <f>E215+G215</f>
        <v>18</v>
      </c>
      <c r="J215" s="340"/>
      <c r="K215" s="339">
        <v>0</v>
      </c>
      <c r="L215" s="339"/>
      <c r="M215" s="340">
        <f t="shared" si="26"/>
        <v>18</v>
      </c>
      <c r="N215" s="340"/>
      <c r="O215" s="53"/>
      <c r="Q215" s="211"/>
      <c r="R215" s="4"/>
      <c r="S215" s="5"/>
    </row>
    <row r="216" spans="1:19" x14ac:dyDescent="0.25">
      <c r="A216" s="53" t="s">
        <v>9</v>
      </c>
      <c r="B216" s="53"/>
      <c r="C216" s="53"/>
      <c r="D216" s="53"/>
      <c r="E216" s="341">
        <f>SUM(E210:F215)</f>
        <v>264</v>
      </c>
      <c r="F216" s="341"/>
      <c r="G216" s="341">
        <f>SUM(G210:G215)</f>
        <v>687</v>
      </c>
      <c r="H216" s="341"/>
      <c r="I216" s="344">
        <f t="shared" si="25"/>
        <v>951</v>
      </c>
      <c r="J216" s="344"/>
      <c r="K216" s="345">
        <f>SUM(K210:L215)</f>
        <v>745</v>
      </c>
      <c r="L216" s="345"/>
      <c r="M216" s="342">
        <f t="shared" si="26"/>
        <v>1696</v>
      </c>
      <c r="N216" s="342"/>
      <c r="O216" s="53"/>
      <c r="Q216" s="211"/>
      <c r="R216" s="4"/>
      <c r="S216" s="5"/>
    </row>
    <row r="217" spans="1:19" x14ac:dyDescent="0.25">
      <c r="A217" s="235"/>
      <c r="B217" s="235"/>
      <c r="C217" s="238"/>
      <c r="D217" s="241"/>
      <c r="E217" s="240"/>
      <c r="F217" s="294"/>
      <c r="G217" s="229"/>
      <c r="H217" s="282"/>
      <c r="I217" s="236"/>
      <c r="J217" s="282"/>
      <c r="K217" s="295"/>
      <c r="L217" s="243"/>
      <c r="M217" s="318"/>
      <c r="N217" s="318"/>
      <c r="O217" s="53"/>
      <c r="Q217" s="211"/>
      <c r="R217" s="4"/>
      <c r="S217" s="5"/>
    </row>
    <row r="218" spans="1:19" x14ac:dyDescent="0.25">
      <c r="A218" s="235" t="s">
        <v>31</v>
      </c>
      <c r="B218" s="235"/>
      <c r="C218" s="238"/>
      <c r="D218" s="241"/>
      <c r="E218" s="240"/>
      <c r="F218" s="294"/>
      <c r="G218" s="229"/>
      <c r="H218" s="282"/>
      <c r="I218" s="236"/>
      <c r="J218" s="282"/>
      <c r="K218" s="295"/>
      <c r="L218" s="243"/>
      <c r="M218" s="283"/>
      <c r="N218" s="315"/>
      <c r="O218" s="53"/>
      <c r="Q218" s="211"/>
      <c r="R218" s="4"/>
      <c r="S218" s="5"/>
    </row>
    <row r="219" spans="1:19" x14ac:dyDescent="0.25">
      <c r="A219" s="53" t="s">
        <v>58</v>
      </c>
      <c r="B219" s="53"/>
      <c r="C219" s="53"/>
      <c r="D219" s="53"/>
      <c r="E219" s="336">
        <v>24</v>
      </c>
      <c r="F219" s="336"/>
      <c r="G219" s="336">
        <v>38</v>
      </c>
      <c r="H219" s="336"/>
      <c r="I219" s="318">
        <f>E219+G219</f>
        <v>62</v>
      </c>
      <c r="J219" s="318"/>
      <c r="K219" s="336">
        <f>77+K238</f>
        <v>87</v>
      </c>
      <c r="L219" s="336"/>
      <c r="M219" s="318">
        <f>E219+G219+K219</f>
        <v>149</v>
      </c>
      <c r="N219" s="318"/>
      <c r="O219" s="53"/>
      <c r="Q219" s="211"/>
      <c r="R219" s="4"/>
      <c r="S219" s="5"/>
    </row>
    <row r="220" spans="1:19" x14ac:dyDescent="0.25">
      <c r="A220" s="53" t="s">
        <v>22</v>
      </c>
      <c r="B220" s="53"/>
      <c r="C220" s="53"/>
      <c r="D220" s="53"/>
      <c r="E220" s="336">
        <v>29</v>
      </c>
      <c r="F220" s="336"/>
      <c r="G220" s="336">
        <v>70</v>
      </c>
      <c r="H220" s="336"/>
      <c r="I220" s="318">
        <f t="shared" ref="I220:I225" si="27">E220+G220</f>
        <v>99</v>
      </c>
      <c r="J220" s="318"/>
      <c r="K220" s="336">
        <v>55</v>
      </c>
      <c r="L220" s="336"/>
      <c r="M220" s="318">
        <f t="shared" ref="M220:M225" si="28">E220+G220+K220</f>
        <v>154</v>
      </c>
      <c r="N220" s="318"/>
      <c r="O220" s="53"/>
      <c r="Q220" s="211"/>
      <c r="R220" s="4"/>
      <c r="S220" s="5"/>
    </row>
    <row r="221" spans="1:19" x14ac:dyDescent="0.25">
      <c r="A221" s="53" t="s">
        <v>23</v>
      </c>
      <c r="B221" s="53"/>
      <c r="C221" s="53"/>
      <c r="D221" s="53"/>
      <c r="E221" s="336">
        <v>10</v>
      </c>
      <c r="F221" s="336"/>
      <c r="G221" s="336">
        <v>65</v>
      </c>
      <c r="H221" s="336"/>
      <c r="I221" s="318">
        <f t="shared" si="27"/>
        <v>75</v>
      </c>
      <c r="J221" s="318"/>
      <c r="K221" s="336">
        <v>58</v>
      </c>
      <c r="L221" s="336"/>
      <c r="M221" s="318">
        <f t="shared" si="28"/>
        <v>133</v>
      </c>
      <c r="N221" s="318"/>
      <c r="O221" s="281"/>
      <c r="Q221" s="211"/>
      <c r="R221" s="4"/>
      <c r="S221" s="5"/>
    </row>
    <row r="222" spans="1:19" x14ac:dyDescent="0.25">
      <c r="A222" s="53" t="s">
        <v>21</v>
      </c>
      <c r="B222" s="53"/>
      <c r="C222" s="53"/>
      <c r="D222" s="53"/>
      <c r="E222" s="336">
        <v>17</v>
      </c>
      <c r="F222" s="336"/>
      <c r="G222" s="336">
        <v>54</v>
      </c>
      <c r="H222" s="336"/>
      <c r="I222" s="318">
        <f t="shared" si="27"/>
        <v>71</v>
      </c>
      <c r="J222" s="318"/>
      <c r="K222" s="336">
        <v>61</v>
      </c>
      <c r="L222" s="336"/>
      <c r="M222" s="318">
        <f t="shared" si="28"/>
        <v>132</v>
      </c>
      <c r="N222" s="318"/>
      <c r="O222" s="53"/>
      <c r="Q222" s="211"/>
      <c r="R222" s="4"/>
      <c r="S222" s="5"/>
    </row>
    <row r="223" spans="1:19" x14ac:dyDescent="0.25">
      <c r="A223" s="53" t="s">
        <v>25</v>
      </c>
      <c r="B223" s="53"/>
      <c r="C223" s="53"/>
      <c r="D223" s="53"/>
      <c r="E223" s="338">
        <v>7</v>
      </c>
      <c r="F223" s="338"/>
      <c r="G223" s="338">
        <v>20</v>
      </c>
      <c r="H223" s="338"/>
      <c r="I223" s="318">
        <f t="shared" si="27"/>
        <v>27</v>
      </c>
      <c r="J223" s="318"/>
      <c r="K223" s="336">
        <v>13</v>
      </c>
      <c r="L223" s="336"/>
      <c r="M223" s="318">
        <f t="shared" si="28"/>
        <v>40</v>
      </c>
      <c r="N223" s="318"/>
      <c r="O223" s="53"/>
      <c r="Q223" s="211"/>
      <c r="R223" s="4"/>
      <c r="S223" s="5"/>
    </row>
    <row r="224" spans="1:19" x14ac:dyDescent="0.25">
      <c r="A224" s="53" t="s">
        <v>24</v>
      </c>
      <c r="B224" s="53"/>
      <c r="C224" s="53"/>
      <c r="D224" s="53"/>
      <c r="E224" s="339">
        <v>18</v>
      </c>
      <c r="F224" s="339"/>
      <c r="G224" s="339">
        <v>8</v>
      </c>
      <c r="H224" s="339"/>
      <c r="I224" s="340">
        <f t="shared" si="27"/>
        <v>26</v>
      </c>
      <c r="J224" s="340"/>
      <c r="K224" s="339">
        <v>31</v>
      </c>
      <c r="L224" s="339"/>
      <c r="M224" s="340">
        <f t="shared" si="28"/>
        <v>57</v>
      </c>
      <c r="N224" s="340"/>
      <c r="O224" s="53"/>
      <c r="Q224" s="211"/>
      <c r="R224" s="4"/>
      <c r="S224" s="5"/>
    </row>
    <row r="225" spans="1:19" x14ac:dyDescent="0.25">
      <c r="A225" s="53" t="s">
        <v>9</v>
      </c>
      <c r="B225" s="53"/>
      <c r="C225" s="53"/>
      <c r="D225" s="53"/>
      <c r="E225" s="341">
        <f>SUM(E219:F224)</f>
        <v>105</v>
      </c>
      <c r="F225" s="341"/>
      <c r="G225" s="341">
        <f>SUM(G219:G224)</f>
        <v>255</v>
      </c>
      <c r="H225" s="341"/>
      <c r="I225" s="344">
        <f t="shared" si="27"/>
        <v>360</v>
      </c>
      <c r="J225" s="344"/>
      <c r="K225" s="341">
        <f>SUM(K219:L224)</f>
        <v>305</v>
      </c>
      <c r="L225" s="341"/>
      <c r="M225" s="318">
        <f t="shared" si="28"/>
        <v>665</v>
      </c>
      <c r="N225" s="318"/>
      <c r="O225" s="53"/>
      <c r="Q225" s="211"/>
      <c r="R225" s="4"/>
      <c r="S225" s="5"/>
    </row>
    <row r="226" spans="1:19" x14ac:dyDescent="0.25">
      <c r="A226" s="235"/>
      <c r="B226" s="235"/>
      <c r="C226" s="238"/>
      <c r="D226" s="241"/>
      <c r="E226" s="240"/>
      <c r="F226" s="294"/>
      <c r="G226" s="229"/>
      <c r="H226" s="282"/>
      <c r="I226" s="236"/>
      <c r="J226" s="282"/>
      <c r="K226" s="295"/>
      <c r="L226" s="243"/>
      <c r="M226" s="283"/>
      <c r="N226" s="239"/>
      <c r="O226" s="53"/>
      <c r="Q226" s="211"/>
      <c r="R226" s="4"/>
      <c r="S226" s="5"/>
    </row>
    <row r="227" spans="1:19" x14ac:dyDescent="0.25">
      <c r="A227" s="235" t="s">
        <v>46</v>
      </c>
      <c r="B227" s="235"/>
      <c r="C227" s="238"/>
      <c r="D227" s="241"/>
      <c r="E227" s="240"/>
      <c r="F227" s="294"/>
      <c r="G227" s="229"/>
      <c r="H227" s="282"/>
      <c r="I227" s="236"/>
      <c r="J227" s="282"/>
      <c r="K227" s="295"/>
      <c r="L227" s="243"/>
      <c r="M227" s="283"/>
      <c r="N227" s="239"/>
      <c r="O227" s="53"/>
      <c r="Q227" s="211"/>
      <c r="R227" s="4"/>
      <c r="S227" s="5"/>
    </row>
    <row r="228" spans="1:19" x14ac:dyDescent="0.25">
      <c r="A228" s="53" t="s">
        <v>58</v>
      </c>
      <c r="B228" s="53"/>
      <c r="C228" s="53"/>
      <c r="D228" s="53"/>
      <c r="E228" s="336">
        <f t="shared" ref="E228:E233" si="29">E210+E219</f>
        <v>82</v>
      </c>
      <c r="F228" s="336"/>
      <c r="G228" s="336">
        <f>G210+G219</f>
        <v>126</v>
      </c>
      <c r="H228" s="336"/>
      <c r="I228" s="318">
        <f>E228+G228</f>
        <v>208</v>
      </c>
      <c r="J228" s="318"/>
      <c r="K228" s="336">
        <f>K210+K219</f>
        <v>242</v>
      </c>
      <c r="L228" s="336"/>
      <c r="M228" s="318">
        <f>E228+G228+K228</f>
        <v>450</v>
      </c>
      <c r="N228" s="318"/>
      <c r="O228" s="53"/>
    </row>
    <row r="229" spans="1:19" x14ac:dyDescent="0.25">
      <c r="A229" s="53" t="s">
        <v>22</v>
      </c>
      <c r="B229" s="53"/>
      <c r="C229" s="53"/>
      <c r="D229" s="53"/>
      <c r="E229" s="336">
        <f t="shared" si="29"/>
        <v>92</v>
      </c>
      <c r="F229" s="336"/>
      <c r="G229" s="336">
        <f t="shared" ref="G229:G231" si="30">G211+G220</f>
        <v>230</v>
      </c>
      <c r="H229" s="336"/>
      <c r="I229" s="318">
        <f t="shared" ref="I229:I234" si="31">E229+G229</f>
        <v>322</v>
      </c>
      <c r="J229" s="318"/>
      <c r="K229" s="336">
        <f>K211+K220</f>
        <v>192</v>
      </c>
      <c r="L229" s="336"/>
      <c r="M229" s="318">
        <f t="shared" ref="M229:M234" si="32">E229+G229+K229</f>
        <v>514</v>
      </c>
      <c r="N229" s="318"/>
      <c r="O229" s="53"/>
    </row>
    <row r="230" spans="1:19" x14ac:dyDescent="0.25">
      <c r="A230" s="53" t="s">
        <v>23</v>
      </c>
      <c r="B230" s="53"/>
      <c r="C230" s="53"/>
      <c r="D230" s="53"/>
      <c r="E230" s="336">
        <f t="shared" si="29"/>
        <v>45</v>
      </c>
      <c r="F230" s="336"/>
      <c r="G230" s="336">
        <f>G212+G221</f>
        <v>250</v>
      </c>
      <c r="H230" s="336"/>
      <c r="I230" s="318">
        <f t="shared" si="31"/>
        <v>295</v>
      </c>
      <c r="J230" s="318"/>
      <c r="K230" s="336">
        <f t="shared" ref="K230:K231" si="33">K212+K221</f>
        <v>268</v>
      </c>
      <c r="L230" s="336"/>
      <c r="M230" s="318">
        <f t="shared" si="32"/>
        <v>563</v>
      </c>
      <c r="N230" s="318"/>
      <c r="O230" s="53"/>
    </row>
    <row r="231" spans="1:19" s="6" customFormat="1" x14ac:dyDescent="0.25">
      <c r="A231" s="53" t="s">
        <v>21</v>
      </c>
      <c r="B231" s="53"/>
      <c r="C231" s="53"/>
      <c r="D231" s="53"/>
      <c r="E231" s="336">
        <f t="shared" si="29"/>
        <v>97</v>
      </c>
      <c r="F231" s="336"/>
      <c r="G231" s="336">
        <f t="shared" si="30"/>
        <v>287</v>
      </c>
      <c r="H231" s="336"/>
      <c r="I231" s="318">
        <f t="shared" si="31"/>
        <v>384</v>
      </c>
      <c r="J231" s="318"/>
      <c r="K231" s="336">
        <f t="shared" si="33"/>
        <v>275</v>
      </c>
      <c r="L231" s="336"/>
      <c r="M231" s="318">
        <f t="shared" si="32"/>
        <v>659</v>
      </c>
      <c r="N231" s="318"/>
      <c r="O231" s="53"/>
      <c r="P231" s="9"/>
      <c r="Q231" s="209"/>
    </row>
    <row r="232" spans="1:19" x14ac:dyDescent="0.25">
      <c r="A232" s="53" t="s">
        <v>25</v>
      </c>
      <c r="B232" s="53"/>
      <c r="C232" s="53"/>
      <c r="D232" s="53"/>
      <c r="E232" s="336">
        <f t="shared" si="29"/>
        <v>24</v>
      </c>
      <c r="F232" s="336"/>
      <c r="G232" s="336">
        <f>G214+G223</f>
        <v>34</v>
      </c>
      <c r="H232" s="336"/>
      <c r="I232" s="318">
        <f t="shared" si="31"/>
        <v>58</v>
      </c>
      <c r="J232" s="318"/>
      <c r="K232" s="336">
        <f>K214+K223</f>
        <v>42</v>
      </c>
      <c r="L232" s="336"/>
      <c r="M232" s="318">
        <f t="shared" si="32"/>
        <v>100</v>
      </c>
      <c r="N232" s="318"/>
      <c r="O232" s="53"/>
    </row>
    <row r="233" spans="1:19" s="6" customFormat="1" x14ac:dyDescent="0.25">
      <c r="A233" s="53" t="s">
        <v>24</v>
      </c>
      <c r="B233" s="53"/>
      <c r="C233" s="53"/>
      <c r="D233" s="53"/>
      <c r="E233" s="336">
        <f t="shared" si="29"/>
        <v>29</v>
      </c>
      <c r="F233" s="336"/>
      <c r="G233" s="339">
        <f>G215+G224</f>
        <v>15</v>
      </c>
      <c r="H233" s="339"/>
      <c r="I233" s="340">
        <f t="shared" si="31"/>
        <v>44</v>
      </c>
      <c r="J233" s="340"/>
      <c r="K233" s="339">
        <f>K215+K224</f>
        <v>31</v>
      </c>
      <c r="L233" s="339"/>
      <c r="M233" s="340">
        <f t="shared" si="32"/>
        <v>75</v>
      </c>
      <c r="N233" s="340"/>
      <c r="O233" s="53"/>
      <c r="P233" s="9"/>
      <c r="Q233" s="209"/>
    </row>
    <row r="234" spans="1:19" s="6" customFormat="1" x14ac:dyDescent="0.25">
      <c r="A234" s="53" t="s">
        <v>9</v>
      </c>
      <c r="B234" s="53"/>
      <c r="C234" s="53"/>
      <c r="D234" s="53"/>
      <c r="E234" s="341">
        <f>SUM(E228:F233)</f>
        <v>369</v>
      </c>
      <c r="F234" s="341"/>
      <c r="G234" s="341">
        <f>SUM(G228:H233)</f>
        <v>942</v>
      </c>
      <c r="H234" s="341"/>
      <c r="I234" s="342">
        <f t="shared" si="31"/>
        <v>1311</v>
      </c>
      <c r="J234" s="342"/>
      <c r="K234" s="345">
        <f>SUM(K228:L233)</f>
        <v>1050</v>
      </c>
      <c r="L234" s="345"/>
      <c r="M234" s="342">
        <f t="shared" si="32"/>
        <v>2361</v>
      </c>
      <c r="N234" s="342"/>
      <c r="O234" s="53"/>
      <c r="P234" s="9"/>
      <c r="Q234" s="209"/>
    </row>
    <row r="235" spans="1:19" s="6" customFormat="1" x14ac:dyDescent="0.25">
      <c r="A235" s="53"/>
      <c r="B235" s="53"/>
      <c r="C235" s="53"/>
      <c r="D235" s="53"/>
      <c r="E235" s="191"/>
      <c r="F235" s="243"/>
      <c r="G235" s="191"/>
      <c r="H235" s="243"/>
      <c r="I235" s="191"/>
      <c r="J235" s="282"/>
      <c r="K235" s="191"/>
      <c r="L235" s="243"/>
      <c r="M235" s="283"/>
      <c r="N235" s="235"/>
      <c r="O235" s="53"/>
      <c r="P235" s="9"/>
      <c r="Q235" s="209"/>
    </row>
    <row r="236" spans="1:19" s="6" customFormat="1" x14ac:dyDescent="0.25">
      <c r="A236" s="235"/>
      <c r="B236" s="235"/>
      <c r="C236" s="53"/>
      <c r="D236" s="53"/>
      <c r="E236" s="191"/>
      <c r="F236" s="243"/>
      <c r="G236" s="191"/>
      <c r="H236" s="243"/>
      <c r="I236" s="234"/>
      <c r="J236" s="282"/>
      <c r="K236" s="191"/>
      <c r="L236" s="243"/>
      <c r="M236" s="283"/>
      <c r="N236" s="235"/>
      <c r="O236" s="53"/>
      <c r="P236" s="9"/>
      <c r="Q236" s="209"/>
    </row>
    <row r="237" spans="1:19" s="6" customFormat="1" ht="18" x14ac:dyDescent="0.25">
      <c r="A237" s="231" t="s">
        <v>49</v>
      </c>
      <c r="B237" s="231"/>
      <c r="C237" s="251"/>
      <c r="D237" s="251"/>
      <c r="E237" s="296"/>
      <c r="F237" s="297"/>
      <c r="G237" s="296"/>
      <c r="H237" s="297"/>
      <c r="I237" s="298"/>
      <c r="J237" s="299"/>
      <c r="K237" s="191"/>
      <c r="L237" s="243"/>
      <c r="M237" s="373"/>
      <c r="N237" s="373"/>
      <c r="O237" s="53"/>
      <c r="P237" s="9"/>
      <c r="Q237" s="209"/>
    </row>
    <row r="238" spans="1:19" x14ac:dyDescent="0.25">
      <c r="A238" s="53" t="s">
        <v>60</v>
      </c>
      <c r="B238" s="53"/>
      <c r="C238" s="53"/>
      <c r="D238" s="53"/>
      <c r="E238" s="336">
        <v>0</v>
      </c>
      <c r="F238" s="336"/>
      <c r="G238" s="336">
        <v>4</v>
      </c>
      <c r="H238" s="336"/>
      <c r="I238" s="318">
        <f>E238+G238</f>
        <v>4</v>
      </c>
      <c r="J238" s="318"/>
      <c r="K238" s="336">
        <v>10</v>
      </c>
      <c r="L238" s="336"/>
      <c r="M238" s="318">
        <f>E238+G238+K238</f>
        <v>14</v>
      </c>
      <c r="N238" s="318"/>
      <c r="O238" s="53"/>
    </row>
    <row r="239" spans="1:19" x14ac:dyDescent="0.25">
      <c r="A239" s="53" t="s">
        <v>25</v>
      </c>
      <c r="B239" s="53"/>
      <c r="C239" s="53"/>
      <c r="D239" s="53"/>
      <c r="E239" s="338">
        <f>E223</f>
        <v>7</v>
      </c>
      <c r="F239" s="338"/>
      <c r="G239" s="338">
        <v>20</v>
      </c>
      <c r="H239" s="338"/>
      <c r="I239" s="318">
        <f>E239+G239</f>
        <v>27</v>
      </c>
      <c r="J239" s="318"/>
      <c r="K239" s="336">
        <f>K223</f>
        <v>13</v>
      </c>
      <c r="L239" s="336"/>
      <c r="M239" s="318">
        <f t="shared" ref="M239:M241" si="34">E239+G239+K239</f>
        <v>40</v>
      </c>
      <c r="N239" s="318"/>
      <c r="O239" s="53"/>
    </row>
    <row r="240" spans="1:19" s="6" customFormat="1" x14ac:dyDescent="0.25">
      <c r="A240" s="53" t="s">
        <v>24</v>
      </c>
      <c r="B240" s="53"/>
      <c r="C240" s="53"/>
      <c r="D240" s="53"/>
      <c r="E240" s="339">
        <f>E224</f>
        <v>18</v>
      </c>
      <c r="F240" s="339"/>
      <c r="G240" s="339">
        <v>8</v>
      </c>
      <c r="H240" s="339"/>
      <c r="I240" s="340">
        <f>E240+G240</f>
        <v>26</v>
      </c>
      <c r="J240" s="340"/>
      <c r="K240" s="336">
        <f>K224</f>
        <v>31</v>
      </c>
      <c r="L240" s="336"/>
      <c r="M240" s="340">
        <f t="shared" si="34"/>
        <v>57</v>
      </c>
      <c r="N240" s="340"/>
      <c r="O240" s="53"/>
      <c r="P240" s="9"/>
      <c r="Q240" s="209"/>
    </row>
    <row r="241" spans="1:17" s="6" customFormat="1" x14ac:dyDescent="0.25">
      <c r="A241" s="53" t="s">
        <v>9</v>
      </c>
      <c r="B241" s="53"/>
      <c r="C241" s="53"/>
      <c r="D241" s="53"/>
      <c r="E241" s="341">
        <f>SUM(E238:E240)</f>
        <v>25</v>
      </c>
      <c r="F241" s="341"/>
      <c r="G241" s="341">
        <f>SUM(G238:G240)</f>
        <v>32</v>
      </c>
      <c r="H241" s="341"/>
      <c r="I241" s="344">
        <f>E241+G241</f>
        <v>57</v>
      </c>
      <c r="J241" s="344"/>
      <c r="K241" s="341">
        <f>SUM(K238:L240)</f>
        <v>54</v>
      </c>
      <c r="L241" s="341"/>
      <c r="M241" s="318">
        <f t="shared" si="34"/>
        <v>111</v>
      </c>
      <c r="N241" s="318"/>
      <c r="O241" s="53"/>
      <c r="P241" s="9"/>
      <c r="Q241" s="209"/>
    </row>
    <row r="242" spans="1:17" s="6" customFormat="1" x14ac:dyDescent="0.25">
      <c r="A242" s="53"/>
      <c r="B242" s="53"/>
      <c r="C242" s="53"/>
      <c r="D242" s="53"/>
      <c r="E242" s="191"/>
      <c r="F242" s="243"/>
      <c r="G242" s="191"/>
      <c r="H242" s="243"/>
      <c r="I242" s="234"/>
      <c r="J242" s="282"/>
      <c r="K242" s="191"/>
      <c r="L242" s="243"/>
      <c r="M242" s="289"/>
      <c r="N242" s="237"/>
      <c r="O242" s="53"/>
      <c r="P242" s="9"/>
      <c r="Q242" s="209"/>
    </row>
    <row r="243" spans="1:17" s="6" customFormat="1" x14ac:dyDescent="0.25">
      <c r="A243" s="235"/>
      <c r="B243" s="235"/>
      <c r="C243" s="53"/>
      <c r="D243" s="53"/>
      <c r="E243" s="314"/>
      <c r="F243" s="243"/>
      <c r="G243" s="191"/>
      <c r="H243" s="243"/>
      <c r="I243" s="234"/>
      <c r="J243" s="243"/>
      <c r="K243" s="191"/>
      <c r="L243" s="243"/>
      <c r="M243" s="289"/>
      <c r="N243" s="237"/>
      <c r="O243" s="53"/>
      <c r="P243" s="9"/>
      <c r="Q243" s="209"/>
    </row>
    <row r="244" spans="1:17" s="6" customFormat="1" ht="18" x14ac:dyDescent="0.25">
      <c r="A244" s="231" t="s">
        <v>38</v>
      </c>
      <c r="B244" s="231"/>
      <c r="C244" s="251"/>
      <c r="D244" s="251"/>
      <c r="E244" s="300"/>
      <c r="F244" s="243"/>
      <c r="G244" s="191"/>
      <c r="H244" s="243"/>
      <c r="I244" s="234"/>
      <c r="J244" s="243"/>
      <c r="K244" s="191"/>
      <c r="L244" s="243"/>
      <c r="M244" s="289"/>
      <c r="N244" s="237"/>
      <c r="O244" s="53"/>
      <c r="P244" s="9"/>
      <c r="Q244" s="209"/>
    </row>
    <row r="245" spans="1:17" s="6" customFormat="1" x14ac:dyDescent="0.25">
      <c r="A245" s="235"/>
      <c r="B245" s="235"/>
      <c r="C245" s="53"/>
      <c r="D245" s="53"/>
      <c r="E245" s="290"/>
      <c r="F245" s="243"/>
      <c r="G245" s="191"/>
      <c r="H245" s="243"/>
      <c r="I245" s="234"/>
      <c r="J245" s="243"/>
      <c r="K245" s="191"/>
      <c r="L245" s="243"/>
      <c r="M245" s="289"/>
      <c r="N245" s="237"/>
      <c r="O245" s="53"/>
      <c r="P245" s="9"/>
      <c r="Q245" s="209"/>
    </row>
    <row r="246" spans="1:17" s="6" customFormat="1" x14ac:dyDescent="0.25">
      <c r="A246" s="235" t="s">
        <v>36</v>
      </c>
      <c r="B246" s="235"/>
      <c r="C246" s="53"/>
      <c r="D246" s="53"/>
      <c r="E246" s="290"/>
      <c r="F246" s="243"/>
      <c r="G246" s="191"/>
      <c r="H246" s="243"/>
      <c r="I246" s="234"/>
      <c r="J246" s="243"/>
      <c r="K246" s="191"/>
      <c r="L246" s="243"/>
      <c r="M246" s="289"/>
      <c r="N246" s="237"/>
      <c r="O246" s="53"/>
      <c r="P246" s="9"/>
      <c r="Q246" s="209"/>
    </row>
    <row r="247" spans="1:17" s="6" customFormat="1" x14ac:dyDescent="0.25">
      <c r="A247" s="53" t="s">
        <v>58</v>
      </c>
      <c r="B247" s="53"/>
      <c r="C247" s="53"/>
      <c r="D247" s="53"/>
      <c r="E247" s="336">
        <f>E210</f>
        <v>58</v>
      </c>
      <c r="F247" s="336"/>
      <c r="G247" s="336">
        <f>G210</f>
        <v>88</v>
      </c>
      <c r="H247" s="336"/>
      <c r="I247" s="318">
        <f>E247+G247</f>
        <v>146</v>
      </c>
      <c r="J247" s="318"/>
      <c r="K247" s="51"/>
      <c r="L247" s="287"/>
      <c r="M247" s="288"/>
      <c r="N247" s="49"/>
      <c r="O247" s="53"/>
      <c r="P247" s="9"/>
      <c r="Q247" s="209"/>
    </row>
    <row r="248" spans="1:17" s="6" customFormat="1" x14ac:dyDescent="0.25">
      <c r="A248" s="53" t="s">
        <v>22</v>
      </c>
      <c r="B248" s="53"/>
      <c r="C248" s="53"/>
      <c r="D248" s="53"/>
      <c r="E248" s="336">
        <f t="shared" ref="E248:E252" si="35">E211</f>
        <v>63</v>
      </c>
      <c r="F248" s="336"/>
      <c r="G248" s="336">
        <f t="shared" ref="G248:G251" si="36">G211</f>
        <v>160</v>
      </c>
      <c r="H248" s="336"/>
      <c r="I248" s="318">
        <f t="shared" ref="I248:I251" si="37">E248+G248</f>
        <v>223</v>
      </c>
      <c r="J248" s="318"/>
      <c r="K248" s="51"/>
      <c r="L248" s="287"/>
      <c r="M248" s="288"/>
      <c r="N248" s="49"/>
      <c r="O248" s="53"/>
      <c r="P248" s="9"/>
      <c r="Q248" s="209"/>
    </row>
    <row r="249" spans="1:17" s="6" customFormat="1" x14ac:dyDescent="0.25">
      <c r="A249" s="53" t="s">
        <v>23</v>
      </c>
      <c r="B249" s="53"/>
      <c r="C249" s="53"/>
      <c r="D249" s="53"/>
      <c r="E249" s="336">
        <f t="shared" si="35"/>
        <v>35</v>
      </c>
      <c r="F249" s="336"/>
      <c r="G249" s="336">
        <f t="shared" si="36"/>
        <v>185</v>
      </c>
      <c r="H249" s="336"/>
      <c r="I249" s="318">
        <f t="shared" si="37"/>
        <v>220</v>
      </c>
      <c r="J249" s="318"/>
      <c r="K249" s="51"/>
      <c r="L249" s="287"/>
      <c r="M249" s="288"/>
      <c r="N249" s="49"/>
      <c r="O249" s="53"/>
      <c r="P249" s="9"/>
      <c r="Q249" s="209"/>
    </row>
    <row r="250" spans="1:17" s="6" customFormat="1" x14ac:dyDescent="0.25">
      <c r="A250" s="53" t="s">
        <v>21</v>
      </c>
      <c r="B250" s="53"/>
      <c r="C250" s="53"/>
      <c r="D250" s="53"/>
      <c r="E250" s="336">
        <f t="shared" si="35"/>
        <v>80</v>
      </c>
      <c r="F250" s="336"/>
      <c r="G250" s="336">
        <f t="shared" si="36"/>
        <v>233</v>
      </c>
      <c r="H250" s="336"/>
      <c r="I250" s="318">
        <f t="shared" si="37"/>
        <v>313</v>
      </c>
      <c r="J250" s="318"/>
      <c r="K250" s="51"/>
      <c r="L250" s="287"/>
      <c r="M250" s="288"/>
      <c r="N250" s="49"/>
      <c r="O250" s="53"/>
      <c r="P250" s="9"/>
      <c r="Q250" s="209"/>
    </row>
    <row r="251" spans="1:17" s="6" customFormat="1" x14ac:dyDescent="0.25">
      <c r="A251" s="53" t="s">
        <v>25</v>
      </c>
      <c r="B251" s="53"/>
      <c r="C251" s="53"/>
      <c r="D251" s="53"/>
      <c r="E251" s="336">
        <f t="shared" si="35"/>
        <v>17</v>
      </c>
      <c r="F251" s="336"/>
      <c r="G251" s="336">
        <f t="shared" si="36"/>
        <v>14</v>
      </c>
      <c r="H251" s="336"/>
      <c r="I251" s="318">
        <f t="shared" si="37"/>
        <v>31</v>
      </c>
      <c r="J251" s="318"/>
      <c r="K251" s="51"/>
      <c r="L251" s="287"/>
      <c r="M251" s="288"/>
      <c r="N251" s="49"/>
      <c r="O251" s="53"/>
      <c r="P251" s="9"/>
      <c r="Q251" s="209"/>
    </row>
    <row r="252" spans="1:17" s="6" customFormat="1" x14ac:dyDescent="0.25">
      <c r="A252" s="53" t="s">
        <v>24</v>
      </c>
      <c r="B252" s="53"/>
      <c r="C252" s="53"/>
      <c r="D252" s="53"/>
      <c r="E252" s="339">
        <f t="shared" si="35"/>
        <v>11</v>
      </c>
      <c r="F252" s="339"/>
      <c r="G252" s="339">
        <f>G215</f>
        <v>7</v>
      </c>
      <c r="H252" s="339"/>
      <c r="I252" s="340">
        <f>E252+G252</f>
        <v>18</v>
      </c>
      <c r="J252" s="340"/>
      <c r="K252" s="301"/>
      <c r="L252" s="287"/>
      <c r="M252" s="288"/>
      <c r="N252" s="49"/>
      <c r="O252" s="53"/>
      <c r="P252" s="9"/>
      <c r="Q252" s="209"/>
    </row>
    <row r="253" spans="1:17" s="6" customFormat="1" x14ac:dyDescent="0.25">
      <c r="A253" s="53" t="s">
        <v>9</v>
      </c>
      <c r="B253" s="53"/>
      <c r="C253" s="53"/>
      <c r="D253" s="53"/>
      <c r="E253" s="341">
        <f>SUM(E247:E252)</f>
        <v>264</v>
      </c>
      <c r="F253" s="341"/>
      <c r="G253" s="341">
        <f>SUM(G247:G252)</f>
        <v>687</v>
      </c>
      <c r="H253" s="341"/>
      <c r="I253" s="344">
        <f>E253+G253</f>
        <v>951</v>
      </c>
      <c r="J253" s="344"/>
      <c r="K253" s="51"/>
      <c r="L253" s="287"/>
      <c r="M253" s="288"/>
      <c r="N253" s="49"/>
      <c r="O253" s="53"/>
      <c r="P253" s="9"/>
      <c r="Q253" s="209"/>
    </row>
    <row r="254" spans="1:17" s="6" customFormat="1" x14ac:dyDescent="0.25">
      <c r="A254" s="257"/>
      <c r="B254" s="257"/>
      <c r="C254" s="302"/>
      <c r="D254" s="302"/>
      <c r="E254" s="290"/>
      <c r="F254" s="243"/>
      <c r="G254" s="191"/>
      <c r="H254" s="243"/>
      <c r="I254" s="234"/>
      <c r="J254" s="243"/>
      <c r="K254" s="51"/>
      <c r="L254" s="287"/>
      <c r="M254" s="288"/>
      <c r="N254" s="46"/>
      <c r="O254" s="53"/>
      <c r="P254" s="9"/>
      <c r="Q254" s="209"/>
    </row>
    <row r="255" spans="1:17" s="6" customFormat="1" x14ac:dyDescent="0.25">
      <c r="A255" s="235" t="s">
        <v>37</v>
      </c>
      <c r="B255" s="235"/>
      <c r="C255" s="53"/>
      <c r="D255" s="53"/>
      <c r="E255" s="290"/>
      <c r="F255" s="243"/>
      <c r="G255" s="191"/>
      <c r="H255" s="243"/>
      <c r="I255" s="234"/>
      <c r="J255" s="243"/>
      <c r="K255" s="51"/>
      <c r="L255" s="287"/>
      <c r="M255" s="288"/>
      <c r="N255" s="46"/>
      <c r="O255" s="53"/>
      <c r="P255" s="9"/>
      <c r="Q255" s="209"/>
    </row>
    <row r="256" spans="1:17" s="6" customFormat="1" x14ac:dyDescent="0.25">
      <c r="A256" s="53" t="s">
        <v>58</v>
      </c>
      <c r="B256" s="53"/>
      <c r="C256" s="53"/>
      <c r="D256" s="53"/>
      <c r="E256" s="336">
        <f>E219</f>
        <v>24</v>
      </c>
      <c r="F256" s="336"/>
      <c r="G256" s="336">
        <f>G219-G238</f>
        <v>34</v>
      </c>
      <c r="H256" s="336"/>
      <c r="I256" s="318">
        <f t="shared" ref="I256:I261" si="38">E256+G256</f>
        <v>58</v>
      </c>
      <c r="J256" s="318"/>
      <c r="K256" s="51"/>
      <c r="L256" s="287"/>
      <c r="M256" s="288"/>
      <c r="N256" s="49"/>
      <c r="O256" s="53"/>
      <c r="P256" s="9"/>
      <c r="Q256" s="209"/>
    </row>
    <row r="257" spans="1:17" s="6" customFormat="1" x14ac:dyDescent="0.25">
      <c r="A257" s="53" t="s">
        <v>22</v>
      </c>
      <c r="B257" s="53"/>
      <c r="C257" s="53"/>
      <c r="D257" s="53"/>
      <c r="E257" s="336">
        <f>E220</f>
        <v>29</v>
      </c>
      <c r="F257" s="336"/>
      <c r="G257" s="336">
        <f>G220</f>
        <v>70</v>
      </c>
      <c r="H257" s="336"/>
      <c r="I257" s="318">
        <f t="shared" si="38"/>
        <v>99</v>
      </c>
      <c r="J257" s="318"/>
      <c r="K257" s="51"/>
      <c r="L257" s="287"/>
      <c r="M257" s="288"/>
      <c r="N257" s="49"/>
      <c r="O257" s="53"/>
      <c r="P257" s="9"/>
      <c r="Q257" s="209"/>
    </row>
    <row r="258" spans="1:17" s="6" customFormat="1" x14ac:dyDescent="0.25">
      <c r="A258" s="53" t="s">
        <v>23</v>
      </c>
      <c r="B258" s="53"/>
      <c r="C258" s="53"/>
      <c r="D258" s="53"/>
      <c r="E258" s="336">
        <f>E221</f>
        <v>10</v>
      </c>
      <c r="F258" s="336"/>
      <c r="G258" s="336">
        <f>G221</f>
        <v>65</v>
      </c>
      <c r="H258" s="336"/>
      <c r="I258" s="318">
        <f t="shared" si="38"/>
        <v>75</v>
      </c>
      <c r="J258" s="318"/>
      <c r="K258" s="51"/>
      <c r="L258" s="287"/>
      <c r="M258" s="288"/>
      <c r="N258" s="49"/>
      <c r="O258" s="53"/>
      <c r="P258" s="9"/>
      <c r="Q258" s="209"/>
    </row>
    <row r="259" spans="1:17" s="6" customFormat="1" x14ac:dyDescent="0.25">
      <c r="A259" s="53" t="s">
        <v>21</v>
      </c>
      <c r="B259" s="53"/>
      <c r="C259" s="53"/>
      <c r="D259" s="53"/>
      <c r="E259" s="336">
        <f>E222</f>
        <v>17</v>
      </c>
      <c r="F259" s="336"/>
      <c r="G259" s="336">
        <f>G222</f>
        <v>54</v>
      </c>
      <c r="H259" s="336"/>
      <c r="I259" s="318">
        <f t="shared" si="38"/>
        <v>71</v>
      </c>
      <c r="J259" s="318"/>
      <c r="K259" s="51"/>
      <c r="L259" s="287"/>
      <c r="M259" s="288"/>
      <c r="N259" s="49"/>
      <c r="O259" s="53"/>
      <c r="P259" s="9"/>
      <c r="Q259" s="209"/>
    </row>
    <row r="260" spans="1:17" s="6" customFormat="1" x14ac:dyDescent="0.25">
      <c r="A260" s="53" t="s">
        <v>25</v>
      </c>
      <c r="B260" s="53"/>
      <c r="C260" s="53"/>
      <c r="D260" s="53"/>
      <c r="E260" s="338">
        <f>E223-E239</f>
        <v>0</v>
      </c>
      <c r="F260" s="338"/>
      <c r="G260" s="336">
        <f>G223-G239</f>
        <v>0</v>
      </c>
      <c r="H260" s="336"/>
      <c r="I260" s="318">
        <f t="shared" si="38"/>
        <v>0</v>
      </c>
      <c r="J260" s="318"/>
      <c r="K260" s="51"/>
      <c r="L260" s="287"/>
      <c r="M260" s="288"/>
      <c r="N260" s="49"/>
      <c r="O260" s="53"/>
      <c r="P260" s="9"/>
      <c r="Q260" s="209"/>
    </row>
    <row r="261" spans="1:17" s="6" customFormat="1" x14ac:dyDescent="0.25">
      <c r="A261" s="53" t="s">
        <v>24</v>
      </c>
      <c r="B261" s="53"/>
      <c r="C261" s="53"/>
      <c r="D261" s="53"/>
      <c r="E261" s="339">
        <f>E224-E240</f>
        <v>0</v>
      </c>
      <c r="F261" s="339"/>
      <c r="G261" s="339">
        <f>G224-G240</f>
        <v>0</v>
      </c>
      <c r="H261" s="339"/>
      <c r="I261" s="340">
        <f t="shared" si="38"/>
        <v>0</v>
      </c>
      <c r="J261" s="340"/>
      <c r="K261" s="301"/>
      <c r="L261" s="287"/>
      <c r="M261" s="288"/>
      <c r="N261" s="49"/>
      <c r="O261" s="53"/>
      <c r="P261" s="9"/>
      <c r="Q261" s="209"/>
    </row>
    <row r="262" spans="1:17" s="6" customFormat="1" x14ac:dyDescent="0.25">
      <c r="A262" s="53" t="s">
        <v>9</v>
      </c>
      <c r="B262" s="53"/>
      <c r="C262" s="53"/>
      <c r="D262" s="53"/>
      <c r="E262" s="341">
        <f>SUM(E256:E261)</f>
        <v>80</v>
      </c>
      <c r="F262" s="341"/>
      <c r="G262" s="341">
        <f>SUM(G256:G261)</f>
        <v>223</v>
      </c>
      <c r="H262" s="341"/>
      <c r="I262" s="344">
        <f>SUM(I256:I261)</f>
        <v>303</v>
      </c>
      <c r="J262" s="344"/>
      <c r="K262" s="51"/>
      <c r="L262" s="287"/>
      <c r="M262" s="288"/>
      <c r="N262" s="49"/>
      <c r="O262" s="53"/>
      <c r="P262" s="9"/>
      <c r="Q262" s="209"/>
    </row>
    <row r="263" spans="1:17" s="6" customFormat="1" x14ac:dyDescent="0.25">
      <c r="A263" s="235"/>
      <c r="B263" s="235"/>
      <c r="C263" s="53"/>
      <c r="D263" s="53"/>
      <c r="E263" s="290"/>
      <c r="F263" s="243"/>
      <c r="G263" s="191"/>
      <c r="H263" s="243"/>
      <c r="I263" s="234"/>
      <c r="J263" s="243"/>
      <c r="K263" s="191"/>
      <c r="L263" s="243"/>
      <c r="M263" s="289"/>
      <c r="N263" s="237"/>
      <c r="O263" s="53"/>
      <c r="P263" s="9"/>
      <c r="Q263" s="209"/>
    </row>
    <row r="264" spans="1:17" s="6" customFormat="1" x14ac:dyDescent="0.25">
      <c r="A264" s="235"/>
      <c r="B264" s="235"/>
      <c r="C264" s="53"/>
      <c r="D264" s="53"/>
      <c r="E264" s="290"/>
      <c r="F264" s="243"/>
      <c r="G264" s="191"/>
      <c r="H264" s="243"/>
      <c r="I264" s="234"/>
      <c r="J264" s="243"/>
      <c r="K264" s="191"/>
      <c r="L264" s="243"/>
      <c r="M264" s="289"/>
      <c r="N264" s="237"/>
      <c r="O264" s="53"/>
      <c r="P264" s="9"/>
      <c r="Q264" s="209"/>
    </row>
    <row r="265" spans="1:17" s="6" customFormat="1" x14ac:dyDescent="0.25">
      <c r="A265" s="241" t="s">
        <v>47</v>
      </c>
      <c r="B265" s="241"/>
      <c r="C265" s="303"/>
      <c r="D265" s="303"/>
      <c r="E265" s="191"/>
      <c r="F265" s="243"/>
      <c r="G265" s="191"/>
      <c r="H265" s="243"/>
      <c r="I265" s="236"/>
      <c r="J265" s="282"/>
      <c r="K265" s="191"/>
      <c r="L265" s="243"/>
      <c r="M265" s="274"/>
      <c r="N265" s="235"/>
      <c r="O265" s="53"/>
      <c r="P265" s="9"/>
      <c r="Q265" s="209"/>
    </row>
    <row r="266" spans="1:17" s="6" customFormat="1" ht="16.5" thickBot="1" x14ac:dyDescent="0.3">
      <c r="A266" s="53"/>
      <c r="B266" s="53"/>
      <c r="C266" s="303"/>
      <c r="D266" s="303"/>
      <c r="E266" s="191"/>
      <c r="F266" s="243"/>
      <c r="G266" s="191"/>
      <c r="H266" s="243"/>
      <c r="I266" s="236"/>
      <c r="J266" s="282"/>
      <c r="K266" s="191"/>
      <c r="L266" s="243"/>
      <c r="M266" s="274"/>
      <c r="N266" s="235"/>
      <c r="O266" s="53"/>
      <c r="P266" s="9"/>
      <c r="Q266" s="209"/>
    </row>
    <row r="267" spans="1:17" s="6" customFormat="1" ht="16.5" thickTop="1" x14ac:dyDescent="0.25">
      <c r="A267" s="348" t="s">
        <v>11</v>
      </c>
      <c r="B267" s="348"/>
      <c r="C267" s="348"/>
      <c r="D267" s="43"/>
      <c r="E267" s="350" t="s">
        <v>0</v>
      </c>
      <c r="F267" s="350"/>
      <c r="G267" s="350" t="s">
        <v>34</v>
      </c>
      <c r="H267" s="350"/>
      <c r="I267" s="352" t="s">
        <v>10</v>
      </c>
      <c r="J267" s="353"/>
      <c r="K267" s="350" t="s">
        <v>35</v>
      </c>
      <c r="L267" s="350"/>
      <c r="M267" s="358" t="s">
        <v>55</v>
      </c>
      <c r="N267" s="353"/>
      <c r="O267" s="53"/>
      <c r="P267" s="9"/>
      <c r="Q267" s="209"/>
    </row>
    <row r="268" spans="1:17" s="6" customFormat="1" x14ac:dyDescent="0.25">
      <c r="A268" s="349"/>
      <c r="B268" s="349"/>
      <c r="C268" s="349"/>
      <c r="D268" s="271"/>
      <c r="E268" s="351"/>
      <c r="F268" s="351"/>
      <c r="G268" s="351"/>
      <c r="H268" s="351"/>
      <c r="I268" s="354"/>
      <c r="J268" s="355"/>
      <c r="K268" s="351"/>
      <c r="L268" s="351"/>
      <c r="M268" s="354"/>
      <c r="N268" s="355"/>
      <c r="O268" s="53"/>
      <c r="P268" s="9"/>
      <c r="Q268" s="209"/>
    </row>
    <row r="269" spans="1:17" s="6" customFormat="1" x14ac:dyDescent="0.25">
      <c r="A269" s="241"/>
      <c r="B269" s="241"/>
      <c r="C269" s="53"/>
      <c r="D269" s="53"/>
      <c r="E269" s="304"/>
      <c r="F269" s="243"/>
      <c r="G269" s="191"/>
      <c r="H269" s="243"/>
      <c r="I269" s="199"/>
      <c r="J269" s="275"/>
      <c r="K269" s="374"/>
      <c r="L269" s="372"/>
      <c r="M269" s="305"/>
      <c r="N269" s="200"/>
      <c r="O269" s="53"/>
      <c r="P269" s="9"/>
      <c r="Q269" s="209"/>
    </row>
    <row r="270" spans="1:17" s="6" customFormat="1" x14ac:dyDescent="0.25">
      <c r="A270" s="241" t="s">
        <v>58</v>
      </c>
      <c r="B270" s="241"/>
      <c r="C270" s="241"/>
      <c r="D270" s="241"/>
      <c r="E270" s="338">
        <f t="shared" ref="E270:E275" si="39">E247+E256</f>
        <v>82</v>
      </c>
      <c r="F270" s="338"/>
      <c r="G270" s="338">
        <f>G247+G256</f>
        <v>122</v>
      </c>
      <c r="H270" s="338"/>
      <c r="I270" s="362">
        <f>E270+G270</f>
        <v>204</v>
      </c>
      <c r="J270" s="363"/>
      <c r="K270" s="338">
        <f>K228-K238</f>
        <v>232</v>
      </c>
      <c r="L270" s="365"/>
      <c r="M270" s="362">
        <f>E270+G270+K270</f>
        <v>436</v>
      </c>
      <c r="N270" s="363"/>
      <c r="O270" s="53"/>
      <c r="P270" s="9"/>
      <c r="Q270" s="209"/>
    </row>
    <row r="271" spans="1:17" s="6" customFormat="1" x14ac:dyDescent="0.25">
      <c r="A271" s="241" t="s">
        <v>22</v>
      </c>
      <c r="B271" s="241"/>
      <c r="C271" s="241"/>
      <c r="D271" s="241"/>
      <c r="E271" s="338">
        <f t="shared" si="39"/>
        <v>92</v>
      </c>
      <c r="F271" s="338"/>
      <c r="G271" s="338">
        <f t="shared" ref="G271:G273" si="40">G248+G257</f>
        <v>230</v>
      </c>
      <c r="H271" s="338"/>
      <c r="I271" s="362">
        <f>E271+G271</f>
        <v>322</v>
      </c>
      <c r="J271" s="363"/>
      <c r="K271" s="338">
        <f>K229</f>
        <v>192</v>
      </c>
      <c r="L271" s="365"/>
      <c r="M271" s="362">
        <f t="shared" ref="M271:M275" si="41">E271+G271+K271</f>
        <v>514</v>
      </c>
      <c r="N271" s="363"/>
      <c r="O271" s="53"/>
      <c r="P271" s="9"/>
      <c r="Q271" s="209"/>
    </row>
    <row r="272" spans="1:17" x14ac:dyDescent="0.25">
      <c r="A272" s="241" t="s">
        <v>23</v>
      </c>
      <c r="B272" s="241"/>
      <c r="C272" s="241"/>
      <c r="D272" s="241"/>
      <c r="E272" s="338">
        <f t="shared" si="39"/>
        <v>45</v>
      </c>
      <c r="F272" s="338"/>
      <c r="G272" s="338">
        <f>G249+G258</f>
        <v>250</v>
      </c>
      <c r="H272" s="338"/>
      <c r="I272" s="362">
        <f>E272+G272</f>
        <v>295</v>
      </c>
      <c r="J272" s="363"/>
      <c r="K272" s="338">
        <f t="shared" ref="K272:K274" si="42">K230</f>
        <v>268</v>
      </c>
      <c r="L272" s="365"/>
      <c r="M272" s="362">
        <f t="shared" si="41"/>
        <v>563</v>
      </c>
      <c r="N272" s="363"/>
      <c r="O272" s="53"/>
    </row>
    <row r="273" spans="1:17" s="6" customFormat="1" x14ac:dyDescent="0.25">
      <c r="A273" s="241" t="s">
        <v>21</v>
      </c>
      <c r="B273" s="241"/>
      <c r="C273" s="241"/>
      <c r="D273" s="241"/>
      <c r="E273" s="338">
        <f t="shared" si="39"/>
        <v>97</v>
      </c>
      <c r="F273" s="338"/>
      <c r="G273" s="338">
        <f t="shared" si="40"/>
        <v>287</v>
      </c>
      <c r="H273" s="338"/>
      <c r="I273" s="362">
        <f>E273+G273</f>
        <v>384</v>
      </c>
      <c r="J273" s="363"/>
      <c r="K273" s="338">
        <f t="shared" si="42"/>
        <v>275</v>
      </c>
      <c r="L273" s="365"/>
      <c r="M273" s="362">
        <f t="shared" si="41"/>
        <v>659</v>
      </c>
      <c r="N273" s="363"/>
      <c r="O273" s="53"/>
      <c r="P273" s="9"/>
      <c r="Q273" s="209"/>
    </row>
    <row r="274" spans="1:17" x14ac:dyDescent="0.25">
      <c r="A274" s="241" t="s">
        <v>25</v>
      </c>
      <c r="B274" s="241"/>
      <c r="C274" s="241"/>
      <c r="D274" s="47"/>
      <c r="E274" s="338">
        <f t="shared" si="39"/>
        <v>17</v>
      </c>
      <c r="F274" s="338"/>
      <c r="G274" s="338">
        <f>G251+G260</f>
        <v>14</v>
      </c>
      <c r="H274" s="338"/>
      <c r="I274" s="362">
        <f t="shared" ref="I274:I275" si="43">E274+G274</f>
        <v>31</v>
      </c>
      <c r="J274" s="363"/>
      <c r="K274" s="366">
        <f t="shared" si="42"/>
        <v>42</v>
      </c>
      <c r="L274" s="367"/>
      <c r="M274" s="362">
        <f t="shared" si="41"/>
        <v>73</v>
      </c>
      <c r="N274" s="363"/>
      <c r="O274" s="53"/>
    </row>
    <row r="275" spans="1:17" s="6" customFormat="1" x14ac:dyDescent="0.25">
      <c r="A275" s="271" t="s">
        <v>24</v>
      </c>
      <c r="B275" s="271"/>
      <c r="C275" s="271"/>
      <c r="D275" s="271"/>
      <c r="E275" s="339">
        <f t="shared" si="39"/>
        <v>11</v>
      </c>
      <c r="F275" s="339"/>
      <c r="G275" s="339">
        <f>G252+G261</f>
        <v>7</v>
      </c>
      <c r="H275" s="339"/>
      <c r="I275" s="368">
        <f t="shared" si="43"/>
        <v>18</v>
      </c>
      <c r="J275" s="369"/>
      <c r="K275" s="375">
        <f>K233</f>
        <v>31</v>
      </c>
      <c r="L275" s="376"/>
      <c r="M275" s="362">
        <f t="shared" si="41"/>
        <v>49</v>
      </c>
      <c r="N275" s="363"/>
      <c r="O275" s="53"/>
      <c r="P275" s="9"/>
      <c r="Q275" s="209"/>
    </row>
    <row r="276" spans="1:17" s="6" customFormat="1" ht="16.5" thickBot="1" x14ac:dyDescent="0.3">
      <c r="A276" s="241" t="s">
        <v>9</v>
      </c>
      <c r="B276" s="241"/>
      <c r="C276" s="241"/>
      <c r="D276" s="241"/>
      <c r="E276" s="338">
        <f>SUM(E270:E275)</f>
        <v>344</v>
      </c>
      <c r="F276" s="338"/>
      <c r="G276" s="338">
        <f>SUM(G270:G275)</f>
        <v>910</v>
      </c>
      <c r="H276" s="338"/>
      <c r="I276" s="370">
        <f>E276+G276</f>
        <v>1254</v>
      </c>
      <c r="J276" s="371"/>
      <c r="K276" s="370">
        <f>SUM(K270:L275)</f>
        <v>1040</v>
      </c>
      <c r="L276" s="371"/>
      <c r="M276" s="370">
        <f>SUM(M270:N275)</f>
        <v>2294</v>
      </c>
      <c r="N276" s="371"/>
      <c r="O276" s="53"/>
      <c r="P276" s="9"/>
      <c r="Q276" s="209"/>
    </row>
    <row r="277" spans="1:17" s="6" customFormat="1" ht="16.5" thickTop="1" x14ac:dyDescent="0.25">
      <c r="A277" s="241"/>
      <c r="B277" s="241"/>
      <c r="C277" s="241"/>
      <c r="D277" s="241"/>
      <c r="E277" s="234"/>
      <c r="F277" s="282"/>
      <c r="G277" s="234"/>
      <c r="H277" s="282"/>
      <c r="I277" s="234"/>
      <c r="J277" s="282"/>
      <c r="K277" s="234"/>
      <c r="L277" s="282"/>
      <c r="M277" s="289"/>
      <c r="N277" s="235"/>
      <c r="O277" s="53"/>
      <c r="P277" s="9"/>
      <c r="Q277" s="209"/>
    </row>
    <row r="278" spans="1:17" s="6" customFormat="1" x14ac:dyDescent="0.25">
      <c r="A278" s="53" t="s">
        <v>13</v>
      </c>
      <c r="B278" s="53"/>
      <c r="C278" s="53"/>
      <c r="D278" s="53"/>
      <c r="E278" s="191"/>
      <c r="F278" s="237"/>
      <c r="G278" s="191"/>
      <c r="H278" s="237"/>
      <c r="I278" s="234"/>
      <c r="J278" s="237"/>
      <c r="K278" s="191"/>
      <c r="L278" s="237"/>
      <c r="M278" s="241"/>
      <c r="N278" s="237"/>
      <c r="O278" s="53"/>
      <c r="P278" s="9"/>
      <c r="Q278" s="209"/>
    </row>
    <row r="279" spans="1:17" x14ac:dyDescent="0.25">
      <c r="A279" s="53"/>
      <c r="B279" s="53"/>
      <c r="C279" s="53"/>
      <c r="D279" s="53"/>
      <c r="E279" s="191"/>
      <c r="F279" s="237"/>
      <c r="G279" s="191"/>
      <c r="H279" s="237"/>
      <c r="I279" s="191"/>
      <c r="J279" s="237"/>
      <c r="K279" s="191"/>
      <c r="L279" s="237"/>
      <c r="M279" s="53"/>
      <c r="N279" s="237"/>
      <c r="O279" s="53"/>
    </row>
    <row r="280" spans="1:17" x14ac:dyDescent="0.25">
      <c r="A280" s="53"/>
      <c r="B280" s="53"/>
      <c r="C280" s="53"/>
      <c r="D280" s="53"/>
      <c r="E280" s="191"/>
      <c r="F280" s="237"/>
      <c r="G280" s="191"/>
      <c r="H280" s="237"/>
      <c r="I280" s="191"/>
      <c r="J280" s="237"/>
      <c r="K280" s="191"/>
      <c r="L280" s="237"/>
      <c r="M280" s="53"/>
      <c r="N280" s="237"/>
      <c r="O280" s="53"/>
    </row>
    <row r="281" spans="1:17" x14ac:dyDescent="0.25">
      <c r="A281" s="53"/>
      <c r="B281" s="53"/>
      <c r="C281" s="53"/>
      <c r="D281" s="53"/>
      <c r="E281" s="191"/>
      <c r="F281" s="237"/>
      <c r="G281" s="191"/>
      <c r="H281" s="237"/>
      <c r="I281" s="191"/>
      <c r="J281" s="237"/>
      <c r="K281" s="191"/>
      <c r="L281" s="237"/>
      <c r="M281" s="53"/>
      <c r="N281" s="237"/>
      <c r="O281" s="53"/>
    </row>
    <row r="282" spans="1:17" ht="12.75" customHeight="1" x14ac:dyDescent="0.25">
      <c r="A282" s="53"/>
      <c r="B282" s="53"/>
      <c r="C282" s="53"/>
      <c r="D282" s="53"/>
      <c r="E282" s="191"/>
      <c r="F282" s="237"/>
      <c r="G282" s="191"/>
      <c r="H282" s="237"/>
      <c r="I282" s="191"/>
      <c r="J282" s="237"/>
      <c r="K282" s="191"/>
      <c r="L282" s="237"/>
      <c r="M282" s="53"/>
      <c r="N282" s="237"/>
      <c r="O282" s="53"/>
    </row>
    <row r="283" spans="1:17" ht="24.75" customHeight="1" x14ac:dyDescent="0.25">
      <c r="A283" s="316" t="s">
        <v>77</v>
      </c>
      <c r="B283" s="317"/>
      <c r="C283" s="317"/>
      <c r="D283" s="317"/>
      <c r="E283" s="317"/>
      <c r="F283" s="317"/>
      <c r="G283" s="317"/>
      <c r="H283" s="317"/>
      <c r="I283" s="317"/>
      <c r="J283" s="317"/>
      <c r="K283" s="317"/>
      <c r="L283" s="317"/>
      <c r="M283" s="317"/>
      <c r="N283" s="317"/>
      <c r="O283" s="317"/>
    </row>
    <row r="284" spans="1:17" ht="26.25" customHeight="1" x14ac:dyDescent="0.25">
      <c r="A284" s="317"/>
      <c r="B284" s="317"/>
      <c r="C284" s="317"/>
      <c r="D284" s="317"/>
      <c r="E284" s="317"/>
      <c r="F284" s="317"/>
      <c r="G284" s="317"/>
      <c r="H284" s="317"/>
      <c r="I284" s="317"/>
      <c r="J284" s="317"/>
      <c r="K284" s="317"/>
      <c r="L284" s="317"/>
      <c r="M284" s="317"/>
      <c r="N284" s="317"/>
      <c r="O284" s="317"/>
    </row>
    <row r="285" spans="1:17" s="6" customFormat="1" ht="24.75" customHeight="1" x14ac:dyDescent="0.25">
      <c r="A285" s="228"/>
      <c r="B285" s="228"/>
      <c r="C285" s="228"/>
      <c r="D285" s="228"/>
      <c r="E285" s="229"/>
      <c r="F285" s="228"/>
      <c r="G285" s="230"/>
      <c r="H285" s="228"/>
      <c r="I285" s="230"/>
      <c r="J285" s="228"/>
      <c r="K285" s="230"/>
      <c r="L285" s="228"/>
      <c r="M285" s="228"/>
      <c r="N285" s="228"/>
      <c r="O285" s="53"/>
      <c r="P285" s="9"/>
      <c r="Q285" s="209"/>
    </row>
    <row r="286" spans="1:17" s="6" customFormat="1" ht="24.75" customHeight="1" x14ac:dyDescent="0.25">
      <c r="A286" s="231" t="s">
        <v>30</v>
      </c>
      <c r="B286" s="231"/>
      <c r="C286" s="232"/>
      <c r="D286" s="233"/>
      <c r="E286" s="234"/>
      <c r="F286" s="235"/>
      <c r="G286" s="191"/>
      <c r="H286" s="235"/>
      <c r="I286" s="236"/>
      <c r="J286" s="237"/>
      <c r="K286" s="191"/>
      <c r="L286" s="235"/>
      <c r="M286" s="238"/>
      <c r="N286" s="237"/>
      <c r="O286" s="53"/>
      <c r="P286" s="9"/>
      <c r="Q286" s="209"/>
    </row>
    <row r="287" spans="1:17" s="6" customFormat="1" x14ac:dyDescent="0.25">
      <c r="A287" s="53"/>
      <c r="B287" s="53"/>
      <c r="C287" s="239"/>
      <c r="D287" s="239"/>
      <c r="E287" s="240"/>
      <c r="F287" s="239"/>
      <c r="G287" s="240"/>
      <c r="H287" s="239"/>
      <c r="I287" s="240"/>
      <c r="J287" s="239"/>
      <c r="K287" s="240"/>
      <c r="L287" s="239"/>
      <c r="M287" s="239"/>
      <c r="N287" s="239"/>
      <c r="O287" s="53"/>
      <c r="P287" s="9"/>
      <c r="Q287" s="209"/>
    </row>
    <row r="288" spans="1:17" s="6" customFormat="1" ht="15.75" customHeight="1" x14ac:dyDescent="0.25">
      <c r="A288" s="235" t="s">
        <v>45</v>
      </c>
      <c r="B288" s="235"/>
      <c r="C288" s="238"/>
      <c r="D288" s="241"/>
      <c r="E288" s="240" t="s">
        <v>0</v>
      </c>
      <c r="F288" s="239"/>
      <c r="G288" s="318" t="s">
        <v>33</v>
      </c>
      <c r="H288" s="318"/>
      <c r="I288" s="319" t="s">
        <v>32</v>
      </c>
      <c r="J288" s="319"/>
      <c r="K288" s="318" t="s">
        <v>1</v>
      </c>
      <c r="L288" s="318"/>
      <c r="M288" s="239" t="s">
        <v>2</v>
      </c>
      <c r="N288" s="239"/>
      <c r="O288" s="53"/>
      <c r="P288" s="9"/>
      <c r="Q288" s="209"/>
    </row>
    <row r="289" spans="1:25" s="6" customFormat="1" ht="15.75" customHeight="1" x14ac:dyDescent="0.25">
      <c r="A289" s="53" t="s">
        <v>18</v>
      </c>
      <c r="B289" s="53"/>
      <c r="C289" s="53"/>
      <c r="D289" s="303"/>
      <c r="E289" s="336">
        <v>36</v>
      </c>
      <c r="F289" s="336"/>
      <c r="G289" s="336">
        <v>194</v>
      </c>
      <c r="H289" s="336"/>
      <c r="I289" s="318">
        <f>E289+G289</f>
        <v>230</v>
      </c>
      <c r="J289" s="318"/>
      <c r="K289" s="336">
        <v>149</v>
      </c>
      <c r="L289" s="336"/>
      <c r="M289" s="318">
        <f>E289+G289+K289</f>
        <v>379</v>
      </c>
      <c r="N289" s="318"/>
      <c r="O289" s="53"/>
      <c r="P289" s="9"/>
      <c r="Q289" s="209"/>
    </row>
    <row r="290" spans="1:25" s="6" customFormat="1" ht="15.75" customHeight="1" x14ac:dyDescent="0.25">
      <c r="A290" s="53" t="s">
        <v>59</v>
      </c>
      <c r="B290" s="53"/>
      <c r="C290" s="303"/>
      <c r="D290" s="53"/>
      <c r="E290" s="336">
        <v>51</v>
      </c>
      <c r="F290" s="336"/>
      <c r="G290" s="336">
        <v>228</v>
      </c>
      <c r="H290" s="336"/>
      <c r="I290" s="318">
        <f t="shared" ref="I290:I294" si="44">E290+G290</f>
        <v>279</v>
      </c>
      <c r="J290" s="318"/>
      <c r="K290" s="336">
        <v>148</v>
      </c>
      <c r="L290" s="336"/>
      <c r="M290" s="318">
        <f t="shared" ref="M290:M294" si="45">E290+G290+K290</f>
        <v>427</v>
      </c>
      <c r="N290" s="318"/>
      <c r="O290" s="281"/>
      <c r="P290" s="9"/>
      <c r="Q290" s="209"/>
    </row>
    <row r="291" spans="1:25" s="6" customFormat="1" ht="15.75" customHeight="1" x14ac:dyDescent="0.25">
      <c r="A291" s="53" t="s">
        <v>19</v>
      </c>
      <c r="B291" s="53"/>
      <c r="C291" s="53"/>
      <c r="D291" s="303"/>
      <c r="E291" s="336">
        <v>35</v>
      </c>
      <c r="F291" s="336"/>
      <c r="G291" s="336">
        <v>74</v>
      </c>
      <c r="H291" s="336"/>
      <c r="I291" s="318">
        <f t="shared" si="44"/>
        <v>109</v>
      </c>
      <c r="J291" s="318"/>
      <c r="K291" s="336">
        <v>70</v>
      </c>
      <c r="L291" s="336"/>
      <c r="M291" s="318">
        <f t="shared" si="45"/>
        <v>179</v>
      </c>
      <c r="N291" s="318"/>
      <c r="O291" s="53"/>
      <c r="P291" s="9"/>
      <c r="Q291" s="209"/>
    </row>
    <row r="292" spans="1:25" s="6" customFormat="1" ht="15.75" customHeight="1" x14ac:dyDescent="0.25">
      <c r="A292" s="53" t="s">
        <v>17</v>
      </c>
      <c r="B292" s="53"/>
      <c r="C292" s="53"/>
      <c r="D292" s="53"/>
      <c r="E292" s="336">
        <v>149</v>
      </c>
      <c r="F292" s="336"/>
      <c r="G292" s="336">
        <v>211</v>
      </c>
      <c r="H292" s="336"/>
      <c r="I292" s="318">
        <f t="shared" si="44"/>
        <v>360</v>
      </c>
      <c r="J292" s="318"/>
      <c r="K292" s="336">
        <v>151</v>
      </c>
      <c r="L292" s="336"/>
      <c r="M292" s="318">
        <f t="shared" si="45"/>
        <v>511</v>
      </c>
      <c r="N292" s="318"/>
      <c r="O292" s="306"/>
      <c r="P292" s="172"/>
      <c r="Q292" s="210"/>
      <c r="R292" s="173"/>
      <c r="S292" s="169"/>
    </row>
    <row r="293" spans="1:25" s="6" customFormat="1" x14ac:dyDescent="0.25">
      <c r="A293" s="53" t="s">
        <v>20</v>
      </c>
      <c r="B293" s="53"/>
      <c r="C293" s="53"/>
      <c r="D293" s="53"/>
      <c r="E293" s="338">
        <v>0</v>
      </c>
      <c r="F293" s="338"/>
      <c r="G293" s="336">
        <v>32</v>
      </c>
      <c r="H293" s="336"/>
      <c r="I293" s="318">
        <f t="shared" si="44"/>
        <v>32</v>
      </c>
      <c r="J293" s="318"/>
      <c r="K293" s="339">
        <v>8</v>
      </c>
      <c r="L293" s="339"/>
      <c r="M293" s="318">
        <f t="shared" si="45"/>
        <v>40</v>
      </c>
      <c r="N293" s="318"/>
      <c r="O293" s="53"/>
      <c r="P293" s="9"/>
      <c r="Q293" s="209"/>
    </row>
    <row r="294" spans="1:25" s="3" customFormat="1" x14ac:dyDescent="0.25">
      <c r="A294" s="53" t="s">
        <v>9</v>
      </c>
      <c r="B294" s="53"/>
      <c r="C294" s="303"/>
      <c r="D294" s="303"/>
      <c r="E294" s="341">
        <f>SUM(E289:E293)</f>
        <v>271</v>
      </c>
      <c r="F294" s="341"/>
      <c r="G294" s="341">
        <f>SUM(G289:G293)</f>
        <v>739</v>
      </c>
      <c r="H294" s="341"/>
      <c r="I294" s="342">
        <f t="shared" si="44"/>
        <v>1010</v>
      </c>
      <c r="J294" s="342"/>
      <c r="K294" s="336">
        <f>SUM(K289:L293)</f>
        <v>526</v>
      </c>
      <c r="L294" s="336"/>
      <c r="M294" s="342">
        <f t="shared" si="45"/>
        <v>1536</v>
      </c>
      <c r="N294" s="342"/>
      <c r="O294" s="43"/>
      <c r="P294" s="16"/>
      <c r="Q294" s="214"/>
      <c r="R294" s="2"/>
      <c r="S294" s="7"/>
    </row>
    <row r="295" spans="1:25" s="3" customFormat="1" x14ac:dyDescent="0.25">
      <c r="A295" s="53"/>
      <c r="B295" s="53"/>
      <c r="C295" s="303"/>
      <c r="D295" s="303"/>
      <c r="E295" s="307"/>
      <c r="F295" s="308"/>
      <c r="G295" s="307"/>
      <c r="H295" s="308"/>
      <c r="I295" s="236"/>
      <c r="J295" s="309"/>
      <c r="K295" s="307"/>
      <c r="L295" s="308"/>
      <c r="M295" s="310"/>
      <c r="N295" s="235"/>
      <c r="O295" s="43"/>
      <c r="P295" s="16"/>
      <c r="Q295" s="214"/>
      <c r="R295" s="2"/>
      <c r="S295" s="7"/>
    </row>
    <row r="296" spans="1:25" s="6" customFormat="1" x14ac:dyDescent="0.25">
      <c r="A296" s="235" t="s">
        <v>31</v>
      </c>
      <c r="B296" s="235"/>
      <c r="C296" s="303"/>
      <c r="D296" s="303"/>
      <c r="E296" s="307"/>
      <c r="F296" s="308"/>
      <c r="G296" s="307"/>
      <c r="H296" s="308"/>
      <c r="I296" s="236"/>
      <c r="J296" s="309"/>
      <c r="K296" s="307"/>
      <c r="L296" s="308"/>
      <c r="M296" s="310"/>
      <c r="N296" s="235"/>
      <c r="O296" s="53"/>
      <c r="P296" s="9"/>
      <c r="Q296" s="209"/>
    </row>
    <row r="297" spans="1:25" s="6" customFormat="1" x14ac:dyDescent="0.25">
      <c r="A297" s="53" t="s">
        <v>18</v>
      </c>
      <c r="B297" s="53"/>
      <c r="C297" s="53"/>
      <c r="D297" s="303"/>
      <c r="E297" s="336">
        <v>16</v>
      </c>
      <c r="F297" s="336"/>
      <c r="G297" s="336">
        <v>68</v>
      </c>
      <c r="H297" s="336"/>
      <c r="I297" s="318">
        <f>E297+G297</f>
        <v>84</v>
      </c>
      <c r="J297" s="318"/>
      <c r="K297" s="336">
        <v>36</v>
      </c>
      <c r="L297" s="336"/>
      <c r="M297" s="318">
        <f>E297+G297+K297</f>
        <v>120</v>
      </c>
      <c r="N297" s="318"/>
      <c r="O297" s="53"/>
      <c r="P297" s="9"/>
      <c r="Q297" s="209"/>
    </row>
    <row r="298" spans="1:25" s="6" customFormat="1" x14ac:dyDescent="0.25">
      <c r="A298" s="53" t="s">
        <v>59</v>
      </c>
      <c r="B298" s="53"/>
      <c r="C298" s="303"/>
      <c r="D298" s="53"/>
      <c r="E298" s="336">
        <v>18</v>
      </c>
      <c r="F298" s="336"/>
      <c r="G298" s="336">
        <v>116</v>
      </c>
      <c r="H298" s="336"/>
      <c r="I298" s="318">
        <f t="shared" ref="I298:I302" si="46">E298+G298</f>
        <v>134</v>
      </c>
      <c r="J298" s="318"/>
      <c r="K298" s="336">
        <v>47</v>
      </c>
      <c r="L298" s="336"/>
      <c r="M298" s="318">
        <f t="shared" ref="M298:M302" si="47">E298+G298+K298</f>
        <v>181</v>
      </c>
      <c r="N298" s="318"/>
      <c r="O298" s="281"/>
      <c r="P298" s="169"/>
      <c r="Q298" s="210"/>
      <c r="R298" s="169"/>
      <c r="S298" s="170"/>
      <c r="T298" s="168"/>
      <c r="U298" s="168"/>
      <c r="V298" s="168"/>
      <c r="W298" s="171"/>
      <c r="X298" s="167"/>
      <c r="Y298" s="167"/>
    </row>
    <row r="299" spans="1:25" s="6" customFormat="1" x14ac:dyDescent="0.25">
      <c r="A299" s="53" t="s">
        <v>19</v>
      </c>
      <c r="B299" s="53"/>
      <c r="C299" s="53"/>
      <c r="D299" s="303"/>
      <c r="E299" s="336">
        <v>21</v>
      </c>
      <c r="F299" s="336"/>
      <c r="G299" s="336">
        <v>41</v>
      </c>
      <c r="H299" s="336"/>
      <c r="I299" s="318">
        <f t="shared" si="46"/>
        <v>62</v>
      </c>
      <c r="J299" s="318"/>
      <c r="K299" s="336">
        <v>30</v>
      </c>
      <c r="L299" s="336"/>
      <c r="M299" s="318">
        <f t="shared" si="47"/>
        <v>92</v>
      </c>
      <c r="N299" s="318"/>
      <c r="O299" s="53"/>
      <c r="P299" s="9"/>
      <c r="Q299" s="209"/>
    </row>
    <row r="300" spans="1:25" s="6" customFormat="1" x14ac:dyDescent="0.25">
      <c r="A300" s="53" t="s">
        <v>17</v>
      </c>
      <c r="B300" s="53"/>
      <c r="C300" s="53"/>
      <c r="D300" s="53"/>
      <c r="E300" s="336">
        <v>51</v>
      </c>
      <c r="F300" s="336"/>
      <c r="G300" s="336">
        <v>91</v>
      </c>
      <c r="H300" s="336"/>
      <c r="I300" s="318">
        <f t="shared" si="46"/>
        <v>142</v>
      </c>
      <c r="J300" s="318"/>
      <c r="K300" s="336">
        <f>41+K315</f>
        <v>45</v>
      </c>
      <c r="L300" s="336"/>
      <c r="M300" s="318">
        <f t="shared" si="47"/>
        <v>187</v>
      </c>
      <c r="N300" s="318"/>
      <c r="O300" s="306"/>
      <c r="P300" s="9"/>
      <c r="Q300" s="209"/>
    </row>
    <row r="301" spans="1:25" s="6" customFormat="1" x14ac:dyDescent="0.25">
      <c r="A301" s="53" t="s">
        <v>20</v>
      </c>
      <c r="B301" s="53"/>
      <c r="C301" s="53"/>
      <c r="D301" s="53"/>
      <c r="E301" s="336">
        <v>0</v>
      </c>
      <c r="F301" s="336"/>
      <c r="G301" s="336">
        <v>21</v>
      </c>
      <c r="H301" s="336"/>
      <c r="I301" s="318">
        <f t="shared" si="46"/>
        <v>21</v>
      </c>
      <c r="J301" s="318"/>
      <c r="K301" s="338">
        <v>9</v>
      </c>
      <c r="L301" s="338"/>
      <c r="M301" s="340">
        <f t="shared" si="47"/>
        <v>30</v>
      </c>
      <c r="N301" s="340"/>
      <c r="O301" s="53"/>
      <c r="P301" s="9"/>
      <c r="Q301" s="209"/>
    </row>
    <row r="302" spans="1:25" s="6" customFormat="1" x14ac:dyDescent="0.25">
      <c r="A302" s="53" t="s">
        <v>9</v>
      </c>
      <c r="B302" s="53"/>
      <c r="C302" s="303"/>
      <c r="D302" s="303"/>
      <c r="E302" s="341">
        <f>SUM(E297:E301)</f>
        <v>106</v>
      </c>
      <c r="F302" s="341"/>
      <c r="G302" s="341">
        <f>SUM(G297:G301)</f>
        <v>337</v>
      </c>
      <c r="H302" s="341"/>
      <c r="I302" s="344">
        <f t="shared" si="46"/>
        <v>443</v>
      </c>
      <c r="J302" s="344"/>
      <c r="K302" s="341">
        <f>SUM(K297:L301)</f>
        <v>167</v>
      </c>
      <c r="L302" s="341"/>
      <c r="M302" s="318">
        <f t="shared" si="47"/>
        <v>610</v>
      </c>
      <c r="N302" s="318"/>
      <c r="O302" s="53"/>
      <c r="P302" s="9"/>
      <c r="Q302" s="209"/>
    </row>
    <row r="303" spans="1:25" s="6" customFormat="1" x14ac:dyDescent="0.25">
      <c r="A303" s="53"/>
      <c r="B303" s="53"/>
      <c r="C303" s="303"/>
      <c r="D303" s="303"/>
      <c r="E303" s="307"/>
      <c r="F303" s="308"/>
      <c r="G303" s="307"/>
      <c r="H303" s="308"/>
      <c r="I303" s="236"/>
      <c r="J303" s="309"/>
      <c r="K303" s="307"/>
      <c r="L303" s="308"/>
      <c r="M303" s="310"/>
      <c r="N303" s="235"/>
      <c r="O303" s="53"/>
      <c r="P303" s="9"/>
      <c r="Q303" s="209"/>
    </row>
    <row r="304" spans="1:25" s="6" customFormat="1" x14ac:dyDescent="0.25">
      <c r="A304" s="235" t="s">
        <v>46</v>
      </c>
      <c r="B304" s="235"/>
      <c r="C304" s="238"/>
      <c r="D304" s="241"/>
      <c r="E304" s="240"/>
      <c r="F304" s="311"/>
      <c r="G304" s="229"/>
      <c r="H304" s="309"/>
      <c r="I304" s="236"/>
      <c r="J304" s="309"/>
      <c r="K304" s="229"/>
      <c r="L304" s="309"/>
      <c r="M304" s="310"/>
      <c r="N304" s="239"/>
      <c r="O304" s="53"/>
      <c r="P304" s="9"/>
      <c r="Q304" s="209"/>
    </row>
    <row r="305" spans="1:23" s="6" customFormat="1" x14ac:dyDescent="0.25">
      <c r="A305" s="18" t="s">
        <v>18</v>
      </c>
      <c r="B305" s="18"/>
      <c r="C305" s="18"/>
      <c r="D305" s="52"/>
      <c r="E305" s="377">
        <f>E289+E297</f>
        <v>52</v>
      </c>
      <c r="F305" s="377"/>
      <c r="G305" s="377">
        <f>G289+G297</f>
        <v>262</v>
      </c>
      <c r="H305" s="377"/>
      <c r="I305" s="378">
        <f>E305+G305</f>
        <v>314</v>
      </c>
      <c r="J305" s="378"/>
      <c r="K305" s="377">
        <f>K289+K297</f>
        <v>185</v>
      </c>
      <c r="L305" s="377"/>
      <c r="M305" s="378">
        <f>E305+G305+K305</f>
        <v>499</v>
      </c>
      <c r="N305" s="378"/>
      <c r="O305" s="18"/>
      <c r="P305" s="9"/>
      <c r="Q305" s="209"/>
    </row>
    <row r="306" spans="1:23" s="6" customFormat="1" ht="15.75" customHeight="1" x14ac:dyDescent="0.25">
      <c r="A306" s="18" t="s">
        <v>59</v>
      </c>
      <c r="B306" s="18"/>
      <c r="C306" s="52"/>
      <c r="D306" s="18"/>
      <c r="E306" s="377">
        <f>E290+E298</f>
        <v>69</v>
      </c>
      <c r="F306" s="377"/>
      <c r="G306" s="377">
        <f>G290+G298</f>
        <v>344</v>
      </c>
      <c r="H306" s="377"/>
      <c r="I306" s="378">
        <f t="shared" ref="I306:I310" si="48">E306+G306</f>
        <v>413</v>
      </c>
      <c r="J306" s="378"/>
      <c r="K306" s="377">
        <f>K290+K298</f>
        <v>195</v>
      </c>
      <c r="L306" s="377"/>
      <c r="M306" s="378">
        <f t="shared" ref="M306:M310" si="49">E306+G306+K306</f>
        <v>608</v>
      </c>
      <c r="N306" s="378"/>
      <c r="O306" s="18"/>
      <c r="P306" s="14"/>
      <c r="Q306" s="209"/>
      <c r="R306" s="1"/>
      <c r="S306" s="1"/>
      <c r="T306" s="1"/>
      <c r="U306" s="1"/>
    </row>
    <row r="307" spans="1:23" s="6" customFormat="1" ht="15.75" customHeight="1" x14ac:dyDescent="0.25">
      <c r="A307" s="18" t="s">
        <v>19</v>
      </c>
      <c r="B307" s="18"/>
      <c r="C307" s="18"/>
      <c r="D307" s="182"/>
      <c r="E307" s="377">
        <f>E291+E299</f>
        <v>56</v>
      </c>
      <c r="F307" s="377"/>
      <c r="G307" s="377">
        <f>G291+G299</f>
        <v>115</v>
      </c>
      <c r="H307" s="377"/>
      <c r="I307" s="378">
        <f t="shared" si="48"/>
        <v>171</v>
      </c>
      <c r="J307" s="378"/>
      <c r="K307" s="377">
        <f>K291+K299</f>
        <v>100</v>
      </c>
      <c r="L307" s="377"/>
      <c r="M307" s="378">
        <f t="shared" si="49"/>
        <v>271</v>
      </c>
      <c r="N307" s="378"/>
      <c r="O307" s="18"/>
      <c r="P307" s="14"/>
      <c r="Q307" s="209"/>
      <c r="R307" s="1"/>
      <c r="S307" s="1"/>
      <c r="T307" s="1"/>
      <c r="U307" s="1"/>
    </row>
    <row r="308" spans="1:23" s="6" customFormat="1" ht="15.75" customHeight="1" x14ac:dyDescent="0.25">
      <c r="A308" s="18" t="s">
        <v>17</v>
      </c>
      <c r="B308" s="18"/>
      <c r="C308" s="18"/>
      <c r="D308" s="18"/>
      <c r="E308" s="377">
        <f>E292+E300</f>
        <v>200</v>
      </c>
      <c r="F308" s="377"/>
      <c r="G308" s="377">
        <f>G292+G300</f>
        <v>302</v>
      </c>
      <c r="H308" s="377"/>
      <c r="I308" s="378">
        <f t="shared" si="48"/>
        <v>502</v>
      </c>
      <c r="J308" s="378"/>
      <c r="K308" s="377">
        <f>K292+K300</f>
        <v>196</v>
      </c>
      <c r="L308" s="377"/>
      <c r="M308" s="378">
        <f t="shared" si="49"/>
        <v>698</v>
      </c>
      <c r="N308" s="378"/>
      <c r="O308" s="18"/>
      <c r="P308" s="9"/>
      <c r="Q308" s="209"/>
    </row>
    <row r="309" spans="1:23" s="6" customFormat="1" ht="15.75" customHeight="1" x14ac:dyDescent="0.25">
      <c r="A309" s="18" t="s">
        <v>20</v>
      </c>
      <c r="B309" s="18"/>
      <c r="C309" s="18"/>
      <c r="D309" s="18"/>
      <c r="E309" s="377">
        <f>E293+E301</f>
        <v>0</v>
      </c>
      <c r="F309" s="377"/>
      <c r="G309" s="377">
        <f>G293+G301</f>
        <v>53</v>
      </c>
      <c r="H309" s="377"/>
      <c r="I309" s="378">
        <f t="shared" si="48"/>
        <v>53</v>
      </c>
      <c r="J309" s="378"/>
      <c r="K309" s="377">
        <f>K293+K301</f>
        <v>17</v>
      </c>
      <c r="L309" s="377"/>
      <c r="M309" s="378">
        <f t="shared" si="49"/>
        <v>70</v>
      </c>
      <c r="N309" s="378"/>
      <c r="O309" s="18"/>
      <c r="P309" s="14"/>
      <c r="Q309" s="209"/>
      <c r="R309" s="1"/>
      <c r="S309" s="1"/>
      <c r="T309" s="1"/>
      <c r="U309" s="1"/>
      <c r="V309" s="1"/>
      <c r="W309" s="1"/>
    </row>
    <row r="310" spans="1:23" s="6" customFormat="1" ht="15.75" customHeight="1" x14ac:dyDescent="0.25">
      <c r="A310" s="18" t="s">
        <v>9</v>
      </c>
      <c r="B310" s="18"/>
      <c r="C310" s="18"/>
      <c r="D310" s="18"/>
      <c r="E310" s="379">
        <f>SUM(E305:E309)</f>
        <v>377</v>
      </c>
      <c r="F310" s="379"/>
      <c r="G310" s="380">
        <f>SUM(G305:G309)</f>
        <v>1076</v>
      </c>
      <c r="H310" s="380"/>
      <c r="I310" s="381">
        <f t="shared" si="48"/>
        <v>1453</v>
      </c>
      <c r="J310" s="381"/>
      <c r="K310" s="380">
        <f>SUM(K305:L309)</f>
        <v>693</v>
      </c>
      <c r="L310" s="380"/>
      <c r="M310" s="381">
        <f t="shared" si="49"/>
        <v>2146</v>
      </c>
      <c r="N310" s="381"/>
      <c r="O310" s="18"/>
      <c r="P310" s="9"/>
      <c r="Q310" s="209"/>
    </row>
    <row r="311" spans="1:23" s="6" customFormat="1" ht="15.75" customHeight="1" x14ac:dyDescent="0.25">
      <c r="A311" s="18"/>
      <c r="B311" s="18"/>
      <c r="C311" s="52"/>
      <c r="D311" s="52"/>
      <c r="E311" s="94"/>
      <c r="F311" s="95"/>
      <c r="G311" s="94"/>
      <c r="H311" s="95"/>
      <c r="I311" s="123"/>
      <c r="J311" s="96"/>
      <c r="K311" s="94"/>
      <c r="L311" s="95"/>
      <c r="M311" s="124"/>
      <c r="N311" s="106"/>
      <c r="O311" s="18"/>
      <c r="P311" s="9"/>
      <c r="Q311" s="209"/>
    </row>
    <row r="312" spans="1:23" s="6" customFormat="1" ht="15.75" customHeight="1" x14ac:dyDescent="0.25">
      <c r="A312" s="18"/>
      <c r="B312" s="18"/>
      <c r="C312" s="18"/>
      <c r="D312" s="18"/>
      <c r="E312" s="89"/>
      <c r="F312" s="125"/>
      <c r="G312" s="89"/>
      <c r="H312" s="125"/>
      <c r="I312" s="89"/>
      <c r="J312" s="125"/>
      <c r="K312" s="89"/>
      <c r="L312" s="125"/>
      <c r="M312" s="124"/>
      <c r="N312" s="98"/>
      <c r="O312" s="18"/>
      <c r="P312" s="9"/>
      <c r="Q312" s="209"/>
    </row>
    <row r="313" spans="1:23" s="6" customFormat="1" ht="15.75" customHeight="1" x14ac:dyDescent="0.25">
      <c r="A313" s="80" t="s">
        <v>49</v>
      </c>
      <c r="B313" s="80"/>
      <c r="C313" s="84"/>
      <c r="D313" s="84"/>
      <c r="E313" s="183"/>
      <c r="F313" s="184"/>
      <c r="G313" s="183"/>
      <c r="H313" s="184"/>
      <c r="I313" s="185"/>
      <c r="J313" s="186"/>
      <c r="K313" s="94"/>
      <c r="L313" s="95"/>
      <c r="M313" s="124"/>
      <c r="N313" s="106"/>
      <c r="O313" s="18"/>
      <c r="P313" s="9"/>
      <c r="Q313" s="209"/>
    </row>
    <row r="314" spans="1:23" s="6" customFormat="1" ht="15.75" customHeight="1" x14ac:dyDescent="0.25">
      <c r="A314" s="18" t="s">
        <v>20</v>
      </c>
      <c r="B314" s="98"/>
      <c r="C314" s="178"/>
      <c r="D314" s="178"/>
      <c r="E314" s="338">
        <v>0</v>
      </c>
      <c r="F314" s="338"/>
      <c r="G314" s="377">
        <v>21</v>
      </c>
      <c r="H314" s="377"/>
      <c r="I314" s="378">
        <f>E314+G314</f>
        <v>21</v>
      </c>
      <c r="J314" s="378"/>
      <c r="K314" s="382">
        <f>K301</f>
        <v>9</v>
      </c>
      <c r="L314" s="382"/>
      <c r="M314" s="383">
        <f>E314+G314+K314</f>
        <v>30</v>
      </c>
      <c r="N314" s="383"/>
      <c r="O314" s="18"/>
      <c r="P314" s="9"/>
      <c r="Q314" s="209"/>
    </row>
    <row r="315" spans="1:23" s="6" customFormat="1" ht="15.75" customHeight="1" x14ac:dyDescent="0.25">
      <c r="A315" s="18" t="s">
        <v>72</v>
      </c>
      <c r="E315" s="338">
        <v>0</v>
      </c>
      <c r="F315" s="338"/>
      <c r="G315" s="377">
        <v>1</v>
      </c>
      <c r="H315" s="377"/>
      <c r="I315" s="378">
        <f>E315+G315</f>
        <v>1</v>
      </c>
      <c r="J315" s="378"/>
      <c r="K315" s="382">
        <v>4</v>
      </c>
      <c r="L315" s="382"/>
      <c r="M315" s="433">
        <f>E315+G315+K315</f>
        <v>5</v>
      </c>
      <c r="N315" s="433"/>
      <c r="O315" s="18"/>
      <c r="P315" s="9"/>
      <c r="Q315" s="209"/>
    </row>
    <row r="316" spans="1:23" s="6" customFormat="1" ht="15.75" customHeight="1" x14ac:dyDescent="0.25">
      <c r="A316" s="18" t="s">
        <v>9</v>
      </c>
      <c r="B316" s="98"/>
      <c r="C316" s="178"/>
      <c r="D316" s="178"/>
      <c r="E316" s="379">
        <v>0</v>
      </c>
      <c r="F316" s="379"/>
      <c r="G316" s="379">
        <f>SUM(G314:H315)</f>
        <v>22</v>
      </c>
      <c r="H316" s="379"/>
      <c r="I316" s="384">
        <f>SUM(I314:J315)</f>
        <v>22</v>
      </c>
      <c r="J316" s="384"/>
      <c r="K316" s="379">
        <f>SUM(K314:L315)</f>
        <v>13</v>
      </c>
      <c r="L316" s="379"/>
      <c r="M316" s="378">
        <f>SUM(M314:N315)</f>
        <v>35</v>
      </c>
      <c r="N316" s="378"/>
      <c r="O316" s="18"/>
      <c r="P316" s="9"/>
      <c r="Q316" s="209"/>
    </row>
    <row r="317" spans="1:23" s="6" customFormat="1" ht="15.75" customHeight="1" x14ac:dyDescent="0.25">
      <c r="A317" s="18"/>
      <c r="B317" s="18"/>
      <c r="C317" s="52"/>
      <c r="D317" s="52"/>
      <c r="E317" s="22"/>
      <c r="F317" s="33"/>
      <c r="G317" s="22"/>
      <c r="H317" s="33"/>
      <c r="I317" s="72"/>
      <c r="J317" s="32"/>
      <c r="K317" s="22"/>
      <c r="L317" s="33"/>
      <c r="M317" s="50"/>
      <c r="N317" s="75"/>
      <c r="O317" s="18"/>
      <c r="P317" s="9"/>
      <c r="Q317" s="209"/>
    </row>
    <row r="318" spans="1:23" s="6" customFormat="1" ht="15.75" customHeight="1" x14ac:dyDescent="0.25">
      <c r="A318" s="80" t="s">
        <v>38</v>
      </c>
      <c r="B318" s="80"/>
      <c r="C318" s="84"/>
      <c r="D318" s="84"/>
      <c r="E318" s="79"/>
      <c r="F318" s="33"/>
      <c r="G318" s="22"/>
      <c r="H318" s="33"/>
      <c r="I318" s="72"/>
      <c r="J318" s="32"/>
      <c r="K318" s="22"/>
      <c r="L318" s="33"/>
      <c r="M318" s="50"/>
      <c r="N318" s="75"/>
      <c r="O318" s="18"/>
      <c r="P318" s="9"/>
      <c r="Q318" s="209"/>
    </row>
    <row r="319" spans="1:23" s="6" customFormat="1" ht="15.75" customHeight="1" x14ac:dyDescent="0.25">
      <c r="A319" s="75"/>
      <c r="B319" s="75"/>
      <c r="C319" s="52"/>
      <c r="D319" s="52"/>
      <c r="E319" s="22"/>
      <c r="F319" s="33"/>
      <c r="G319" s="22"/>
      <c r="H319" s="33"/>
      <c r="I319" s="72"/>
      <c r="J319" s="32"/>
      <c r="K319" s="22"/>
      <c r="L319" s="33"/>
      <c r="M319" s="50"/>
      <c r="N319" s="75"/>
      <c r="O319" s="18"/>
      <c r="P319" s="9"/>
      <c r="Q319" s="209"/>
      <c r="V319" s="8"/>
    </row>
    <row r="320" spans="1:23" s="6" customFormat="1" ht="19.899999999999999" customHeight="1" x14ac:dyDescent="0.25">
      <c r="A320" s="75" t="s">
        <v>36</v>
      </c>
      <c r="B320" s="75"/>
      <c r="C320" s="52"/>
      <c r="D320" s="52"/>
      <c r="E320" s="22"/>
      <c r="F320" s="33"/>
      <c r="G320" s="22"/>
      <c r="H320" s="33"/>
      <c r="I320" s="72"/>
      <c r="J320" s="32"/>
      <c r="K320" s="22"/>
      <c r="L320" s="33"/>
      <c r="M320" s="50"/>
      <c r="N320" s="75"/>
      <c r="O320" s="18"/>
      <c r="P320" s="9"/>
      <c r="Q320" s="209"/>
    </row>
    <row r="321" spans="1:17" s="6" customFormat="1" ht="22.9" customHeight="1" x14ac:dyDescent="0.25">
      <c r="A321" s="18" t="s">
        <v>18</v>
      </c>
      <c r="B321" s="18"/>
      <c r="C321" s="18"/>
      <c r="D321" s="52"/>
      <c r="E321" s="377">
        <f>E289</f>
        <v>36</v>
      </c>
      <c r="F321" s="377"/>
      <c r="G321" s="377">
        <f>G289</f>
        <v>194</v>
      </c>
      <c r="H321" s="377"/>
      <c r="I321" s="378">
        <f t="shared" ref="I321:I325" si="50">E321+G321</f>
        <v>230</v>
      </c>
      <c r="J321" s="378"/>
      <c r="K321" s="382"/>
      <c r="L321" s="382"/>
      <c r="M321" s="385"/>
      <c r="N321" s="385"/>
      <c r="O321" s="18"/>
      <c r="P321" s="9"/>
      <c r="Q321" s="209"/>
    </row>
    <row r="322" spans="1:17" s="6" customFormat="1" ht="15.75" customHeight="1" x14ac:dyDescent="0.25">
      <c r="A322" s="18" t="s">
        <v>59</v>
      </c>
      <c r="B322" s="18"/>
      <c r="C322" s="52"/>
      <c r="D322" s="18"/>
      <c r="E322" s="377">
        <f>E290</f>
        <v>51</v>
      </c>
      <c r="F322" s="377"/>
      <c r="G322" s="377">
        <f>G290</f>
        <v>228</v>
      </c>
      <c r="H322" s="377"/>
      <c r="I322" s="378">
        <f t="shared" si="50"/>
        <v>279</v>
      </c>
      <c r="J322" s="378"/>
      <c r="K322" s="382"/>
      <c r="L322" s="382"/>
      <c r="M322" s="385"/>
      <c r="N322" s="385"/>
      <c r="O322" s="18"/>
      <c r="P322" s="9"/>
      <c r="Q322" s="209"/>
    </row>
    <row r="323" spans="1:17" s="6" customFormat="1" ht="15.75" customHeight="1" x14ac:dyDescent="0.25">
      <c r="A323" s="18" t="s">
        <v>19</v>
      </c>
      <c r="B323" s="18"/>
      <c r="C323" s="18"/>
      <c r="D323" s="52"/>
      <c r="E323" s="377">
        <f>E291</f>
        <v>35</v>
      </c>
      <c r="F323" s="377"/>
      <c r="G323" s="377">
        <f>G291</f>
        <v>74</v>
      </c>
      <c r="H323" s="377"/>
      <c r="I323" s="378">
        <f t="shared" si="50"/>
        <v>109</v>
      </c>
      <c r="J323" s="378"/>
      <c r="K323" s="382"/>
      <c r="L323" s="382"/>
      <c r="M323" s="385"/>
      <c r="N323" s="385"/>
      <c r="O323" s="18"/>
      <c r="P323" s="9"/>
      <c r="Q323" s="209"/>
    </row>
    <row r="324" spans="1:17" s="6" customFormat="1" ht="15.75" customHeight="1" x14ac:dyDescent="0.25">
      <c r="A324" s="18" t="s">
        <v>17</v>
      </c>
      <c r="B324" s="18"/>
      <c r="C324" s="18"/>
      <c r="D324" s="18"/>
      <c r="E324" s="377">
        <f>E292</f>
        <v>149</v>
      </c>
      <c r="F324" s="377"/>
      <c r="G324" s="377">
        <f>G292</f>
        <v>211</v>
      </c>
      <c r="H324" s="377"/>
      <c r="I324" s="378">
        <f t="shared" si="50"/>
        <v>360</v>
      </c>
      <c r="J324" s="378"/>
      <c r="K324" s="382"/>
      <c r="L324" s="382"/>
      <c r="M324" s="385"/>
      <c r="N324" s="385"/>
      <c r="O324" s="18"/>
      <c r="P324" s="9"/>
      <c r="Q324" s="209"/>
    </row>
    <row r="325" spans="1:17" s="10" customFormat="1" ht="18.600000000000001" customHeight="1" x14ac:dyDescent="0.2">
      <c r="A325" s="18" t="s">
        <v>20</v>
      </c>
      <c r="B325" s="18"/>
      <c r="C325" s="18"/>
      <c r="D325" s="18"/>
      <c r="E325" s="377">
        <f>E293</f>
        <v>0</v>
      </c>
      <c r="F325" s="377"/>
      <c r="G325" s="377">
        <f>G293</f>
        <v>32</v>
      </c>
      <c r="H325" s="377"/>
      <c r="I325" s="378">
        <f t="shared" si="50"/>
        <v>32</v>
      </c>
      <c r="J325" s="378"/>
      <c r="K325" s="382"/>
      <c r="L325" s="382"/>
      <c r="M325" s="385"/>
      <c r="N325" s="385"/>
      <c r="O325" s="18"/>
      <c r="P325" s="9"/>
      <c r="Q325" s="215"/>
    </row>
    <row r="326" spans="1:17" s="6" customFormat="1" ht="15.75" customHeight="1" x14ac:dyDescent="0.25">
      <c r="A326" s="18" t="s">
        <v>9</v>
      </c>
      <c r="B326" s="18"/>
      <c r="C326" s="52"/>
      <c r="D326" s="52"/>
      <c r="E326" s="379">
        <f>SUM(E321:E325)</f>
        <v>271</v>
      </c>
      <c r="F326" s="379"/>
      <c r="G326" s="379">
        <f>SUM(G321:G325)</f>
        <v>739</v>
      </c>
      <c r="H326" s="379"/>
      <c r="I326" s="381">
        <f>SUM(I321:I325)</f>
        <v>1010</v>
      </c>
      <c r="J326" s="381"/>
      <c r="K326" s="382"/>
      <c r="L326" s="382"/>
      <c r="M326" s="385"/>
      <c r="N326" s="385"/>
      <c r="O326" s="53"/>
      <c r="P326" s="9"/>
      <c r="Q326" s="209"/>
    </row>
    <row r="327" spans="1:17" s="6" customFormat="1" ht="15.75" customHeight="1" x14ac:dyDescent="0.25">
      <c r="A327" s="18"/>
      <c r="B327" s="18"/>
      <c r="C327" s="52"/>
      <c r="D327" s="52"/>
      <c r="E327" s="22"/>
      <c r="F327" s="33"/>
      <c r="G327" s="22"/>
      <c r="H327" s="33"/>
      <c r="I327" s="72"/>
      <c r="J327" s="32"/>
      <c r="K327" s="28"/>
      <c r="L327" s="38"/>
      <c r="M327" s="140"/>
      <c r="N327" s="30"/>
      <c r="O327" s="53"/>
      <c r="P327" s="9"/>
      <c r="Q327" s="209"/>
    </row>
    <row r="328" spans="1:17" s="6" customFormat="1" ht="15.75" customHeight="1" x14ac:dyDescent="0.25">
      <c r="A328" s="75" t="s">
        <v>37</v>
      </c>
      <c r="B328" s="75"/>
      <c r="C328" s="52"/>
      <c r="D328" s="52"/>
      <c r="E328" s="22"/>
      <c r="F328" s="33"/>
      <c r="G328" s="22"/>
      <c r="H328" s="33"/>
      <c r="I328" s="72"/>
      <c r="J328" s="32"/>
      <c r="K328" s="28"/>
      <c r="L328" s="38"/>
      <c r="M328" s="140"/>
      <c r="N328" s="30"/>
      <c r="O328" s="53"/>
      <c r="P328" s="9"/>
      <c r="Q328" s="209"/>
    </row>
    <row r="329" spans="1:17" s="6" customFormat="1" ht="15.75" customHeight="1" x14ac:dyDescent="0.25">
      <c r="A329" s="18" t="s">
        <v>18</v>
      </c>
      <c r="B329" s="18"/>
      <c r="C329" s="18"/>
      <c r="D329" s="52"/>
      <c r="E329" s="377">
        <f>E297</f>
        <v>16</v>
      </c>
      <c r="F329" s="377"/>
      <c r="G329" s="377">
        <f>G297</f>
        <v>68</v>
      </c>
      <c r="H329" s="377"/>
      <c r="I329" s="378">
        <f t="shared" ref="I329:I333" si="51">E329+G329</f>
        <v>84</v>
      </c>
      <c r="J329" s="378"/>
      <c r="K329" s="382"/>
      <c r="L329" s="382"/>
      <c r="M329" s="385"/>
      <c r="N329" s="385"/>
      <c r="O329" s="53"/>
      <c r="P329" s="9"/>
      <c r="Q329" s="209"/>
    </row>
    <row r="330" spans="1:17" s="6" customFormat="1" ht="18" customHeight="1" x14ac:dyDescent="0.25">
      <c r="A330" s="18" t="s">
        <v>59</v>
      </c>
      <c r="B330" s="18"/>
      <c r="C330" s="52"/>
      <c r="D330" s="18"/>
      <c r="E330" s="377">
        <f>E298</f>
        <v>18</v>
      </c>
      <c r="F330" s="377"/>
      <c r="G330" s="377">
        <f>G298</f>
        <v>116</v>
      </c>
      <c r="H330" s="377"/>
      <c r="I330" s="378">
        <f t="shared" si="51"/>
        <v>134</v>
      </c>
      <c r="J330" s="378"/>
      <c r="K330" s="382"/>
      <c r="L330" s="382"/>
      <c r="M330" s="385"/>
      <c r="N330" s="385"/>
      <c r="O330" s="53"/>
      <c r="P330" s="9"/>
      <c r="Q330" s="209"/>
    </row>
    <row r="331" spans="1:17" s="6" customFormat="1" ht="15.75" customHeight="1" x14ac:dyDescent="0.25">
      <c r="A331" s="18" t="s">
        <v>19</v>
      </c>
      <c r="B331" s="18"/>
      <c r="C331" s="18"/>
      <c r="D331" s="52"/>
      <c r="E331" s="377">
        <f>E299</f>
        <v>21</v>
      </c>
      <c r="F331" s="377"/>
      <c r="G331" s="377">
        <f>G299</f>
        <v>41</v>
      </c>
      <c r="H331" s="377"/>
      <c r="I331" s="378">
        <f t="shared" si="51"/>
        <v>62</v>
      </c>
      <c r="J331" s="378"/>
      <c r="K331" s="382"/>
      <c r="L331" s="382"/>
      <c r="M331" s="385"/>
      <c r="N331" s="385"/>
      <c r="O331" s="53"/>
      <c r="P331" s="9"/>
      <c r="Q331" s="209"/>
    </row>
    <row r="332" spans="1:17" s="6" customFormat="1" ht="15.75" customHeight="1" x14ac:dyDescent="0.25">
      <c r="A332" s="18" t="s">
        <v>17</v>
      </c>
      <c r="B332" s="18"/>
      <c r="C332" s="18"/>
      <c r="D332" s="18"/>
      <c r="E332" s="377">
        <f>E300</f>
        <v>51</v>
      </c>
      <c r="F332" s="377"/>
      <c r="G332" s="377">
        <f>G300-G315</f>
        <v>90</v>
      </c>
      <c r="H332" s="377"/>
      <c r="I332" s="378">
        <f t="shared" si="51"/>
        <v>141</v>
      </c>
      <c r="J332" s="378"/>
      <c r="K332" s="382"/>
      <c r="L332" s="382"/>
      <c r="M332" s="385"/>
      <c r="N332" s="385"/>
      <c r="O332" s="53"/>
      <c r="P332" s="9"/>
      <c r="Q332" s="209"/>
    </row>
    <row r="333" spans="1:17" s="6" customFormat="1" ht="15.75" customHeight="1" x14ac:dyDescent="0.25">
      <c r="A333" s="18" t="s">
        <v>20</v>
      </c>
      <c r="B333" s="18"/>
      <c r="C333" s="18"/>
      <c r="D333" s="18"/>
      <c r="E333" s="377">
        <f>E301</f>
        <v>0</v>
      </c>
      <c r="F333" s="377"/>
      <c r="G333" s="377">
        <f>G301-G314</f>
        <v>0</v>
      </c>
      <c r="H333" s="377"/>
      <c r="I333" s="378">
        <f t="shared" si="51"/>
        <v>0</v>
      </c>
      <c r="J333" s="378"/>
      <c r="K333" s="382"/>
      <c r="L333" s="382"/>
      <c r="M333" s="385"/>
      <c r="N333" s="385"/>
      <c r="O333" s="53"/>
      <c r="P333" s="9"/>
      <c r="Q333" s="209"/>
    </row>
    <row r="334" spans="1:17" s="6" customFormat="1" ht="15.75" customHeight="1" x14ac:dyDescent="0.25">
      <c r="A334" s="18" t="s">
        <v>9</v>
      </c>
      <c r="B334" s="18"/>
      <c r="C334" s="52"/>
      <c r="D334" s="52"/>
      <c r="E334" s="379">
        <f>SUM(E329:E333)</f>
        <v>106</v>
      </c>
      <c r="F334" s="379"/>
      <c r="G334" s="379">
        <f>SUM(G329:G333)</f>
        <v>315</v>
      </c>
      <c r="H334" s="379"/>
      <c r="I334" s="384">
        <f>SUM(I329:I333)</f>
        <v>421</v>
      </c>
      <c r="J334" s="384"/>
      <c r="K334" s="382"/>
      <c r="L334" s="382"/>
      <c r="M334" s="140"/>
      <c r="N334" s="30"/>
      <c r="O334" s="53"/>
      <c r="P334" s="9"/>
      <c r="Q334" s="209"/>
    </row>
    <row r="335" spans="1:17" s="6" customFormat="1" ht="15.75" customHeight="1" x14ac:dyDescent="0.25">
      <c r="A335" s="18"/>
      <c r="B335" s="18"/>
      <c r="C335" s="52"/>
      <c r="D335" s="52"/>
      <c r="E335" s="89"/>
      <c r="F335" s="90"/>
      <c r="G335" s="89"/>
      <c r="H335" s="90"/>
      <c r="I335" s="123"/>
      <c r="J335" s="92"/>
      <c r="K335" s="97"/>
      <c r="L335" s="119"/>
      <c r="M335" s="122"/>
      <c r="N335" s="103"/>
      <c r="O335" s="53"/>
      <c r="P335" s="9"/>
      <c r="Q335" s="209"/>
    </row>
    <row r="336" spans="1:17" s="6" customFormat="1" ht="15.75" customHeight="1" x14ac:dyDescent="0.25">
      <c r="A336" s="18"/>
      <c r="B336" s="18"/>
      <c r="C336" s="52"/>
      <c r="D336" s="52"/>
      <c r="E336" s="89"/>
      <c r="F336" s="90"/>
      <c r="G336" s="89"/>
      <c r="H336" s="90"/>
      <c r="I336" s="123"/>
      <c r="J336" s="92"/>
      <c r="K336" s="89"/>
      <c r="L336" s="90"/>
      <c r="M336" s="120"/>
      <c r="N336" s="116"/>
      <c r="O336" s="53"/>
      <c r="P336" s="9"/>
      <c r="Q336" s="209"/>
    </row>
    <row r="337" spans="1:17" s="6" customFormat="1" ht="15.75" customHeight="1" x14ac:dyDescent="0.25">
      <c r="A337" s="19" t="s">
        <v>47</v>
      </c>
      <c r="B337" s="19"/>
      <c r="C337" s="52"/>
      <c r="D337" s="52"/>
      <c r="E337" s="89"/>
      <c r="F337" s="90"/>
      <c r="G337" s="89"/>
      <c r="H337" s="90"/>
      <c r="I337" s="123"/>
      <c r="J337" s="92"/>
      <c r="K337" s="89"/>
      <c r="L337" s="90"/>
      <c r="M337" s="120"/>
      <c r="N337" s="116"/>
      <c r="O337" s="53"/>
      <c r="P337" s="9"/>
      <c r="Q337" s="209"/>
    </row>
    <row r="338" spans="1:17" s="6" customFormat="1" ht="15.75" customHeight="1" thickBot="1" x14ac:dyDescent="0.3">
      <c r="A338" s="18"/>
      <c r="B338" s="18"/>
      <c r="C338" s="52"/>
      <c r="D338" s="52"/>
      <c r="E338" s="89"/>
      <c r="F338" s="90"/>
      <c r="G338" s="89"/>
      <c r="H338" s="90"/>
      <c r="I338" s="123"/>
      <c r="J338" s="92"/>
      <c r="K338" s="89"/>
      <c r="L338" s="90"/>
      <c r="M338" s="120"/>
      <c r="N338" s="116"/>
      <c r="O338" s="53"/>
      <c r="P338" s="9"/>
      <c r="Q338" s="209"/>
    </row>
    <row r="339" spans="1:17" s="6" customFormat="1" ht="15.75" customHeight="1" thickTop="1" x14ac:dyDescent="0.25">
      <c r="A339" s="386" t="s">
        <v>11</v>
      </c>
      <c r="B339" s="386"/>
      <c r="C339" s="386"/>
      <c r="D339" s="42"/>
      <c r="E339" s="385" t="s">
        <v>0</v>
      </c>
      <c r="F339" s="385"/>
      <c r="G339" s="385" t="s">
        <v>34</v>
      </c>
      <c r="H339" s="385"/>
      <c r="I339" s="389" t="s">
        <v>10</v>
      </c>
      <c r="J339" s="390"/>
      <c r="K339" s="385" t="s">
        <v>35</v>
      </c>
      <c r="L339" s="385"/>
      <c r="M339" s="393" t="s">
        <v>55</v>
      </c>
      <c r="N339" s="390"/>
      <c r="O339" s="53"/>
      <c r="P339" s="9"/>
      <c r="Q339" s="209"/>
    </row>
    <row r="340" spans="1:17" s="6" customFormat="1" ht="15.75" customHeight="1" x14ac:dyDescent="0.25">
      <c r="A340" s="387"/>
      <c r="B340" s="387"/>
      <c r="C340" s="387"/>
      <c r="D340" s="59"/>
      <c r="E340" s="388"/>
      <c r="F340" s="388"/>
      <c r="G340" s="388"/>
      <c r="H340" s="388"/>
      <c r="I340" s="391"/>
      <c r="J340" s="392"/>
      <c r="K340" s="388"/>
      <c r="L340" s="388"/>
      <c r="M340" s="391"/>
      <c r="N340" s="392"/>
      <c r="O340" s="53"/>
      <c r="P340" s="9"/>
      <c r="Q340" s="209"/>
    </row>
    <row r="341" spans="1:17" s="6" customFormat="1" x14ac:dyDescent="0.25">
      <c r="A341" s="18"/>
      <c r="B341" s="18"/>
      <c r="C341" s="18"/>
      <c r="D341" s="18"/>
      <c r="E341" s="138"/>
      <c r="F341" s="33"/>
      <c r="G341" s="22"/>
      <c r="H341" s="33"/>
      <c r="I341" s="145"/>
      <c r="J341" s="133"/>
      <c r="K341" s="28"/>
      <c r="L341" s="33"/>
      <c r="M341" s="394"/>
      <c r="N341" s="395"/>
      <c r="O341" s="18"/>
      <c r="P341" s="9"/>
      <c r="Q341" s="209"/>
    </row>
    <row r="342" spans="1:17" s="180" customFormat="1" x14ac:dyDescent="0.25">
      <c r="A342" s="18" t="s">
        <v>18</v>
      </c>
      <c r="B342" s="18"/>
      <c r="C342" s="18"/>
      <c r="D342" s="18"/>
      <c r="E342" s="382">
        <f>E321+E329</f>
        <v>52</v>
      </c>
      <c r="F342" s="382"/>
      <c r="G342" s="382">
        <f>G321+G329</f>
        <v>262</v>
      </c>
      <c r="H342" s="382"/>
      <c r="I342" s="396">
        <f t="shared" ref="I342:I346" si="52">E342+G342</f>
        <v>314</v>
      </c>
      <c r="J342" s="397"/>
      <c r="K342" s="382">
        <f>K305</f>
        <v>185</v>
      </c>
      <c r="L342" s="397"/>
      <c r="M342" s="396">
        <f>E342+G342+K342</f>
        <v>499</v>
      </c>
      <c r="N342" s="397"/>
      <c r="O342" s="98"/>
      <c r="P342" s="179"/>
      <c r="Q342" s="216"/>
    </row>
    <row r="343" spans="1:17" s="180" customFormat="1" x14ac:dyDescent="0.25">
      <c r="A343" s="18" t="s">
        <v>59</v>
      </c>
      <c r="B343" s="18"/>
      <c r="C343" s="52"/>
      <c r="D343" s="18"/>
      <c r="E343" s="382">
        <f>E322+E330</f>
        <v>69</v>
      </c>
      <c r="F343" s="382"/>
      <c r="G343" s="382">
        <f>G322+G330</f>
        <v>344</v>
      </c>
      <c r="H343" s="382"/>
      <c r="I343" s="396">
        <f t="shared" si="52"/>
        <v>413</v>
      </c>
      <c r="J343" s="397"/>
      <c r="K343" s="382">
        <f>K306</f>
        <v>195</v>
      </c>
      <c r="L343" s="397"/>
      <c r="M343" s="396">
        <f t="shared" ref="M343:M347" si="53">E343+G343+K343</f>
        <v>608</v>
      </c>
      <c r="N343" s="397"/>
      <c r="O343" s="98"/>
      <c r="P343" s="179"/>
      <c r="Q343" s="216"/>
    </row>
    <row r="344" spans="1:17" s="181" customFormat="1" x14ac:dyDescent="0.25">
      <c r="A344" s="18" t="s">
        <v>19</v>
      </c>
      <c r="B344" s="18"/>
      <c r="C344" s="18"/>
      <c r="D344" s="18"/>
      <c r="E344" s="382">
        <f>E323+E331</f>
        <v>56</v>
      </c>
      <c r="F344" s="382"/>
      <c r="G344" s="382">
        <f>G323+G331</f>
        <v>115</v>
      </c>
      <c r="H344" s="382"/>
      <c r="I344" s="396">
        <f t="shared" si="52"/>
        <v>171</v>
      </c>
      <c r="J344" s="397"/>
      <c r="K344" s="382">
        <f>K307</f>
        <v>100</v>
      </c>
      <c r="L344" s="397"/>
      <c r="M344" s="396">
        <f t="shared" si="53"/>
        <v>271</v>
      </c>
      <c r="N344" s="397"/>
      <c r="O344" s="98"/>
      <c r="P344" s="179"/>
      <c r="Q344" s="216"/>
    </row>
    <row r="345" spans="1:17" s="181" customFormat="1" x14ac:dyDescent="0.25">
      <c r="A345" s="18" t="s">
        <v>17</v>
      </c>
      <c r="B345" s="18"/>
      <c r="C345" s="18"/>
      <c r="D345" s="42"/>
      <c r="E345" s="382">
        <f>E324+E332</f>
        <v>200</v>
      </c>
      <c r="F345" s="382"/>
      <c r="G345" s="382">
        <f>G324+G332</f>
        <v>301</v>
      </c>
      <c r="H345" s="382"/>
      <c r="I345" s="396">
        <f t="shared" si="52"/>
        <v>501</v>
      </c>
      <c r="J345" s="397"/>
      <c r="K345" s="382">
        <f>K308-K315</f>
        <v>192</v>
      </c>
      <c r="L345" s="397"/>
      <c r="M345" s="396">
        <f t="shared" si="53"/>
        <v>693</v>
      </c>
      <c r="N345" s="397"/>
      <c r="O345" s="98"/>
      <c r="P345" s="179"/>
      <c r="Q345" s="216"/>
    </row>
    <row r="346" spans="1:17" s="181" customFormat="1" x14ac:dyDescent="0.25">
      <c r="A346" s="18" t="s">
        <v>20</v>
      </c>
      <c r="B346" s="18"/>
      <c r="C346" s="18"/>
      <c r="D346" s="18"/>
      <c r="E346" s="382">
        <f>E325+E333</f>
        <v>0</v>
      </c>
      <c r="F346" s="382"/>
      <c r="G346" s="382">
        <f>G325+G333</f>
        <v>32</v>
      </c>
      <c r="H346" s="382"/>
      <c r="I346" s="396">
        <f t="shared" si="52"/>
        <v>32</v>
      </c>
      <c r="J346" s="397"/>
      <c r="K346" s="398">
        <f>K309</f>
        <v>17</v>
      </c>
      <c r="L346" s="399"/>
      <c r="M346" s="396">
        <f t="shared" si="53"/>
        <v>49</v>
      </c>
      <c r="N346" s="397"/>
      <c r="O346" s="98"/>
      <c r="P346" s="179"/>
      <c r="Q346" s="216"/>
    </row>
    <row r="347" spans="1:17" s="181" customFormat="1" ht="16.5" thickBot="1" x14ac:dyDescent="0.3">
      <c r="A347" s="18" t="s">
        <v>9</v>
      </c>
      <c r="B347" s="42"/>
      <c r="C347" s="42"/>
      <c r="D347" s="42"/>
      <c r="E347" s="380">
        <f>SUM(E342:E346)</f>
        <v>377</v>
      </c>
      <c r="F347" s="380"/>
      <c r="G347" s="380">
        <f>SUM(G342:G346)</f>
        <v>1054</v>
      </c>
      <c r="H347" s="380"/>
      <c r="I347" s="400">
        <f>SUM(I342:I346)</f>
        <v>1431</v>
      </c>
      <c r="J347" s="401"/>
      <c r="K347" s="400">
        <f>SUM(K342:L346)</f>
        <v>689</v>
      </c>
      <c r="L347" s="401"/>
      <c r="M347" s="400">
        <f t="shared" si="53"/>
        <v>2120</v>
      </c>
      <c r="N347" s="401"/>
      <c r="O347" s="98"/>
      <c r="P347" s="179"/>
      <c r="Q347" s="216"/>
    </row>
    <row r="348" spans="1:17" ht="16.5" thickTop="1" x14ac:dyDescent="0.25">
      <c r="B348" s="19"/>
      <c r="C348" s="19"/>
      <c r="D348" s="19"/>
      <c r="E348" s="22"/>
      <c r="F348" s="110"/>
      <c r="G348" s="22"/>
      <c r="H348" s="110"/>
      <c r="I348" s="27"/>
      <c r="J348" s="110"/>
      <c r="K348" s="22"/>
      <c r="L348" s="110"/>
      <c r="M348" s="19"/>
      <c r="N348" s="110"/>
      <c r="O348" s="18"/>
    </row>
    <row r="349" spans="1:17" ht="18" x14ac:dyDescent="0.25">
      <c r="A349" s="19"/>
      <c r="B349" s="19"/>
      <c r="C349" s="19"/>
      <c r="D349" s="19"/>
      <c r="E349" s="22"/>
      <c r="F349" s="34"/>
      <c r="G349" s="22"/>
      <c r="H349" s="34"/>
      <c r="I349" s="22"/>
      <c r="J349" s="34"/>
      <c r="K349" s="77"/>
      <c r="L349" s="36"/>
      <c r="M349" s="54"/>
      <c r="N349" s="37"/>
      <c r="O349" s="18"/>
    </row>
    <row r="350" spans="1:17" x14ac:dyDescent="0.25">
      <c r="A350" s="18" t="s">
        <v>26</v>
      </c>
      <c r="B350" s="18"/>
      <c r="C350" s="18"/>
      <c r="D350" s="18"/>
      <c r="E350" s="22"/>
      <c r="F350" s="110"/>
      <c r="G350" s="22"/>
      <c r="H350" s="110"/>
      <c r="I350" s="22"/>
      <c r="J350" s="110"/>
      <c r="K350" s="22"/>
      <c r="L350" s="110"/>
      <c r="M350" s="18"/>
      <c r="N350" s="110"/>
      <c r="O350" s="18"/>
    </row>
    <row r="351" spans="1:17" x14ac:dyDescent="0.25">
      <c r="A351" s="18"/>
      <c r="B351" s="18"/>
      <c r="C351" s="18"/>
      <c r="D351" s="18"/>
      <c r="E351" s="22"/>
      <c r="F351" s="110"/>
      <c r="G351" s="22"/>
      <c r="H351" s="110"/>
      <c r="I351" s="56"/>
      <c r="J351" s="30"/>
      <c r="K351" s="28"/>
      <c r="L351" s="29"/>
      <c r="M351" s="41"/>
      <c r="N351" s="30"/>
      <c r="O351" s="18"/>
    </row>
    <row r="352" spans="1:17" x14ac:dyDescent="0.25">
      <c r="A352" s="18"/>
      <c r="B352" s="18"/>
      <c r="C352" s="55"/>
      <c r="D352" s="55"/>
      <c r="E352" s="22"/>
      <c r="F352" s="55"/>
      <c r="G352" s="22"/>
      <c r="H352" s="55"/>
      <c r="I352" s="22"/>
      <c r="J352" s="55"/>
      <c r="K352" s="22"/>
      <c r="L352" s="55"/>
      <c r="M352" s="55"/>
      <c r="N352" s="55"/>
      <c r="O352" s="18"/>
    </row>
    <row r="353" spans="1:15" ht="20.25" x14ac:dyDescent="0.25">
      <c r="A353" s="25" t="s">
        <v>81</v>
      </c>
      <c r="B353" s="25"/>
      <c r="C353" s="25"/>
      <c r="D353" s="25"/>
      <c r="E353" s="85"/>
      <c r="F353" s="86"/>
      <c r="G353" s="85"/>
      <c r="H353" s="86"/>
      <c r="I353" s="85"/>
      <c r="J353" s="86"/>
      <c r="K353" s="85"/>
      <c r="L353" s="25"/>
      <c r="M353" s="25"/>
      <c r="N353" s="25"/>
      <c r="O353" s="18"/>
    </row>
    <row r="354" spans="1:15" x14ac:dyDescent="0.25">
      <c r="A354" s="18"/>
      <c r="B354" s="18"/>
      <c r="C354" s="18"/>
      <c r="D354" s="18"/>
      <c r="E354" s="56"/>
      <c r="F354" s="20"/>
      <c r="G354" s="56"/>
      <c r="H354" s="110"/>
      <c r="I354" s="27"/>
      <c r="J354" s="110"/>
      <c r="K354" s="56"/>
      <c r="L354" s="110"/>
      <c r="M354" s="19"/>
      <c r="N354" s="110"/>
      <c r="O354" s="18"/>
    </row>
    <row r="355" spans="1:15" x14ac:dyDescent="0.25">
      <c r="A355" s="18"/>
      <c r="B355" s="18"/>
      <c r="C355" s="18"/>
      <c r="D355" s="18"/>
      <c r="E355" s="56"/>
      <c r="F355" s="20"/>
      <c r="G355" s="56"/>
      <c r="H355" s="110"/>
      <c r="I355" s="27"/>
      <c r="J355" s="110"/>
      <c r="K355" s="56"/>
      <c r="L355" s="110"/>
      <c r="M355" s="19"/>
      <c r="N355" s="110"/>
      <c r="O355" s="18"/>
    </row>
    <row r="356" spans="1:15" x14ac:dyDescent="0.25">
      <c r="A356" s="57"/>
      <c r="B356" s="57"/>
      <c r="C356" s="18"/>
      <c r="D356" s="18"/>
      <c r="E356" s="56"/>
      <c r="F356" s="110"/>
      <c r="G356" s="51"/>
      <c r="H356" s="110"/>
      <c r="I356" s="27"/>
      <c r="J356" s="110"/>
      <c r="K356" s="56"/>
      <c r="L356" s="110"/>
      <c r="M356" s="19"/>
      <c r="N356" s="110"/>
      <c r="O356" s="18"/>
    </row>
    <row r="357" spans="1:15" ht="18" x14ac:dyDescent="0.25">
      <c r="A357" s="83" t="s">
        <v>67</v>
      </c>
      <c r="B357" s="83"/>
      <c r="C357" s="81"/>
      <c r="D357" s="81"/>
      <c r="E357" s="82"/>
      <c r="F357" s="110"/>
      <c r="G357" s="51"/>
      <c r="H357" s="110"/>
      <c r="I357" s="27"/>
      <c r="J357" s="110"/>
      <c r="K357" s="56"/>
      <c r="L357" s="110"/>
      <c r="M357" s="19"/>
      <c r="N357" s="110"/>
      <c r="O357" s="18"/>
    </row>
    <row r="358" spans="1:15" ht="16.5" thickBot="1" x14ac:dyDescent="0.3">
      <c r="A358" s="57"/>
      <c r="B358" s="57"/>
      <c r="C358" s="18"/>
      <c r="D358" s="18"/>
      <c r="E358" s="56"/>
      <c r="F358" s="20"/>
      <c r="G358" s="56"/>
      <c r="H358" s="110"/>
      <c r="I358" s="27"/>
      <c r="J358" s="110"/>
      <c r="K358" s="56"/>
      <c r="L358" s="110"/>
      <c r="M358" s="19"/>
      <c r="N358" s="110"/>
      <c r="O358" s="18"/>
    </row>
    <row r="359" spans="1:15" ht="16.5" thickTop="1" x14ac:dyDescent="0.25">
      <c r="A359" s="58"/>
      <c r="B359" s="58"/>
      <c r="C359" s="408"/>
      <c r="D359" s="386"/>
      <c r="E359" s="386" t="s">
        <v>0</v>
      </c>
      <c r="F359" s="386"/>
      <c r="G359" s="386" t="s">
        <v>34</v>
      </c>
      <c r="H359" s="386"/>
      <c r="I359" s="409" t="s">
        <v>10</v>
      </c>
      <c r="J359" s="410"/>
      <c r="K359" s="386" t="s">
        <v>44</v>
      </c>
      <c r="L359" s="404"/>
      <c r="M359" s="393" t="s">
        <v>55</v>
      </c>
      <c r="N359" s="390"/>
      <c r="O359" s="18"/>
    </row>
    <row r="360" spans="1:15" ht="15.75" customHeight="1" x14ac:dyDescent="0.25">
      <c r="A360" s="59"/>
      <c r="B360" s="59"/>
      <c r="C360" s="387"/>
      <c r="D360" s="387"/>
      <c r="E360" s="387"/>
      <c r="F360" s="387"/>
      <c r="G360" s="387"/>
      <c r="H360" s="387"/>
      <c r="I360" s="411"/>
      <c r="J360" s="412"/>
      <c r="K360" s="387"/>
      <c r="L360" s="412"/>
      <c r="M360" s="391"/>
      <c r="N360" s="392"/>
      <c r="O360" s="18"/>
    </row>
    <row r="361" spans="1:15" ht="9" customHeight="1" x14ac:dyDescent="0.25">
      <c r="A361" s="60"/>
      <c r="B361" s="60"/>
      <c r="C361" s="61"/>
      <c r="D361" s="61"/>
      <c r="E361" s="111"/>
      <c r="F361" s="62"/>
      <c r="G361" s="111"/>
      <c r="H361" s="62"/>
      <c r="I361" s="74"/>
      <c r="J361" s="63"/>
      <c r="K361" s="111"/>
      <c r="L361" s="62"/>
      <c r="M361" s="113"/>
      <c r="N361" s="114"/>
      <c r="O361" s="18"/>
    </row>
    <row r="362" spans="1:15" x14ac:dyDescent="0.25">
      <c r="A362" s="42"/>
      <c r="B362" s="42"/>
      <c r="C362" s="42"/>
      <c r="D362" s="42"/>
      <c r="E362" s="56"/>
      <c r="F362" s="30"/>
      <c r="G362" s="56"/>
      <c r="H362" s="30"/>
      <c r="I362" s="73"/>
      <c r="J362" s="64"/>
      <c r="K362" s="383"/>
      <c r="L362" s="402"/>
      <c r="M362" s="403"/>
      <c r="N362" s="404"/>
      <c r="O362" s="18"/>
    </row>
    <row r="363" spans="1:15" x14ac:dyDescent="0.25">
      <c r="A363" s="29" t="s">
        <v>63</v>
      </c>
      <c r="B363" s="29"/>
      <c r="C363" s="18"/>
      <c r="D363" s="18"/>
      <c r="E363" s="405">
        <f>E73+E150+E216+E294</f>
        <v>1121</v>
      </c>
      <c r="F363" s="405"/>
      <c r="G363" s="405">
        <f>G73+G150+G216+G294</f>
        <v>2949</v>
      </c>
      <c r="H363" s="405"/>
      <c r="I363" s="406">
        <f>E363+G363</f>
        <v>4070</v>
      </c>
      <c r="J363" s="407"/>
      <c r="K363" s="405">
        <f>K73+K150+K216+K294</f>
        <v>2325</v>
      </c>
      <c r="L363" s="405"/>
      <c r="M363" s="406">
        <f>E363+G363+K363</f>
        <v>6395</v>
      </c>
      <c r="N363" s="407"/>
      <c r="O363" s="18"/>
    </row>
    <row r="364" spans="1:15" ht="6.75" customHeight="1" x14ac:dyDescent="0.25">
      <c r="A364" s="146"/>
      <c r="B364" s="146"/>
      <c r="C364" s="18"/>
      <c r="D364" s="18"/>
      <c r="E364" s="191"/>
      <c r="F364" s="46"/>
      <c r="G364" s="51"/>
      <c r="H364" s="46"/>
      <c r="I364" s="192"/>
      <c r="J364" s="193"/>
      <c r="K364" s="28"/>
      <c r="L364" s="29"/>
      <c r="M364" s="157"/>
      <c r="N364" s="64"/>
      <c r="O364" s="18"/>
    </row>
    <row r="365" spans="1:15" x14ac:dyDescent="0.25">
      <c r="A365" s="29" t="s">
        <v>64</v>
      </c>
      <c r="B365" s="29"/>
      <c r="C365" s="18"/>
      <c r="D365" s="18"/>
      <c r="E365" s="338">
        <f>E83+E157+E225+E302</f>
        <v>380</v>
      </c>
      <c r="F365" s="338"/>
      <c r="G365" s="405">
        <f>G83+G157+G225+G302</f>
        <v>1139</v>
      </c>
      <c r="H365" s="405"/>
      <c r="I365" s="406">
        <f>E365+G365</f>
        <v>1519</v>
      </c>
      <c r="J365" s="407"/>
      <c r="K365" s="405">
        <f>K83+K157+K225+K302</f>
        <v>1049</v>
      </c>
      <c r="L365" s="405"/>
      <c r="M365" s="406">
        <f>I365+K365</f>
        <v>2568</v>
      </c>
      <c r="N365" s="407"/>
      <c r="O365" s="18"/>
    </row>
    <row r="366" spans="1:15" ht="11.25" customHeight="1" x14ac:dyDescent="0.25">
      <c r="A366" s="59"/>
      <c r="B366" s="59"/>
      <c r="C366" s="65"/>
      <c r="D366" s="65"/>
      <c r="E366" s="194"/>
      <c r="F366" s="195"/>
      <c r="G366" s="196"/>
      <c r="H366" s="195"/>
      <c r="I366" s="197"/>
      <c r="J366" s="198"/>
      <c r="K366" s="130"/>
      <c r="L366" s="148"/>
      <c r="M366" s="158"/>
      <c r="N366" s="159"/>
      <c r="O366" s="18"/>
    </row>
    <row r="367" spans="1:15" ht="24.75" customHeight="1" thickBot="1" x14ac:dyDescent="0.3">
      <c r="A367" s="41" t="s">
        <v>61</v>
      </c>
      <c r="B367" s="41"/>
      <c r="C367" s="18"/>
      <c r="D367" s="18"/>
      <c r="E367" s="380">
        <f>E93+E164+E234+E310</f>
        <v>1501</v>
      </c>
      <c r="F367" s="380"/>
      <c r="G367" s="380">
        <f>G93+G164+G234+G310</f>
        <v>4088</v>
      </c>
      <c r="H367" s="380"/>
      <c r="I367" s="413">
        <f>I363+I365</f>
        <v>5589</v>
      </c>
      <c r="J367" s="414"/>
      <c r="K367" s="405">
        <f>K93+K164+K234+K310</f>
        <v>3374</v>
      </c>
      <c r="L367" s="405"/>
      <c r="M367" s="413">
        <f>SUM(M363:N366)</f>
        <v>8963</v>
      </c>
      <c r="N367" s="414"/>
      <c r="O367" s="18"/>
    </row>
    <row r="368" spans="1:15" ht="24.75" customHeight="1" thickTop="1" x14ac:dyDescent="0.25">
      <c r="A368" s="19"/>
      <c r="B368" s="19"/>
      <c r="C368" s="378"/>
      <c r="D368" s="378"/>
      <c r="E368" s="102"/>
      <c r="F368" s="187"/>
      <c r="G368" s="102"/>
      <c r="H368" s="187"/>
      <c r="I368" s="415"/>
      <c r="J368" s="415"/>
      <c r="K368" s="383"/>
      <c r="L368" s="383"/>
      <c r="M368" s="416"/>
      <c r="N368" s="416"/>
      <c r="O368" s="18"/>
    </row>
    <row r="369" spans="1:15" ht="24.75" customHeight="1" x14ac:dyDescent="0.25">
      <c r="A369" s="107"/>
      <c r="B369" s="107"/>
      <c r="C369" s="98"/>
      <c r="D369" s="98"/>
      <c r="E369" s="102"/>
      <c r="F369" s="187"/>
      <c r="G369" s="102"/>
      <c r="H369" s="187"/>
      <c r="I369" s="102"/>
      <c r="J369" s="187"/>
      <c r="K369" s="91"/>
      <c r="L369" s="103"/>
      <c r="M369" s="104"/>
      <c r="N369" s="103"/>
      <c r="O369" s="18"/>
    </row>
    <row r="370" spans="1:15" x14ac:dyDescent="0.25">
      <c r="A370" s="107"/>
      <c r="B370" s="107"/>
      <c r="C370" s="98"/>
      <c r="D370" s="98"/>
      <c r="E370" s="102"/>
      <c r="F370" s="187"/>
      <c r="G370" s="102"/>
      <c r="H370" s="187"/>
      <c r="I370" s="102"/>
      <c r="J370" s="187"/>
      <c r="K370" s="91"/>
      <c r="L370" s="103"/>
      <c r="M370" s="104"/>
      <c r="N370" s="103"/>
      <c r="O370" s="18"/>
    </row>
    <row r="371" spans="1:15" ht="18" x14ac:dyDescent="0.25">
      <c r="A371" s="147" t="s">
        <v>50</v>
      </c>
      <c r="B371" s="147"/>
      <c r="C371" s="81"/>
      <c r="D371" s="81"/>
      <c r="E371" s="188"/>
      <c r="F371" s="189"/>
      <c r="G371" s="188"/>
      <c r="H371" s="189"/>
      <c r="I371" s="188"/>
      <c r="J371" s="187"/>
      <c r="K371" s="56"/>
      <c r="L371" s="30"/>
      <c r="M371" s="104"/>
      <c r="N371" s="103"/>
      <c r="O371" s="18"/>
    </row>
    <row r="372" spans="1:15" ht="16.5" thickBot="1" x14ac:dyDescent="0.3">
      <c r="A372" s="107"/>
      <c r="B372" s="107"/>
      <c r="C372" s="98"/>
      <c r="D372" s="98"/>
      <c r="E372" s="102"/>
      <c r="F372" s="187"/>
      <c r="G372" s="102"/>
      <c r="H372" s="187"/>
      <c r="I372" s="102"/>
      <c r="J372" s="187"/>
      <c r="K372" s="91"/>
      <c r="L372" s="103"/>
      <c r="M372" s="104"/>
      <c r="N372" s="103"/>
      <c r="O372" s="18"/>
    </row>
    <row r="373" spans="1:15" ht="16.5" thickTop="1" x14ac:dyDescent="0.25">
      <c r="A373" s="58"/>
      <c r="B373" s="58"/>
      <c r="C373" s="42"/>
      <c r="D373" s="386"/>
      <c r="E373" s="386" t="s">
        <v>0</v>
      </c>
      <c r="F373" s="386"/>
      <c r="G373" s="386" t="s">
        <v>34</v>
      </c>
      <c r="H373" s="404"/>
      <c r="I373" s="409" t="s">
        <v>10</v>
      </c>
      <c r="J373" s="410"/>
      <c r="K373" s="403" t="s">
        <v>44</v>
      </c>
      <c r="L373" s="404"/>
      <c r="M373" s="393" t="s">
        <v>55</v>
      </c>
      <c r="N373" s="390"/>
      <c r="O373" s="18"/>
    </row>
    <row r="374" spans="1:15" x14ac:dyDescent="0.25">
      <c r="A374" s="59"/>
      <c r="B374" s="59"/>
      <c r="C374" s="65"/>
      <c r="D374" s="387"/>
      <c r="E374" s="387"/>
      <c r="F374" s="387"/>
      <c r="G374" s="387"/>
      <c r="H374" s="412"/>
      <c r="I374" s="411"/>
      <c r="J374" s="412"/>
      <c r="K374" s="411"/>
      <c r="L374" s="412"/>
      <c r="M374" s="391"/>
      <c r="N374" s="392"/>
      <c r="O374" s="18"/>
    </row>
    <row r="375" spans="1:15" ht="8.25" customHeight="1" x14ac:dyDescent="0.25">
      <c r="A375" s="60"/>
      <c r="B375" s="60"/>
      <c r="C375" s="61"/>
      <c r="D375" s="61"/>
      <c r="E375" s="142"/>
      <c r="F375" s="62"/>
      <c r="G375" s="142"/>
      <c r="H375" s="62"/>
      <c r="I375" s="74"/>
      <c r="J375" s="63"/>
      <c r="K375" s="142"/>
      <c r="L375" s="62"/>
      <c r="M375" s="143"/>
      <c r="N375" s="144"/>
      <c r="O375" s="18"/>
    </row>
    <row r="376" spans="1:15" ht="8.25" customHeight="1" x14ac:dyDescent="0.25">
      <c r="A376" s="42"/>
      <c r="B376" s="42"/>
      <c r="C376" s="42"/>
      <c r="D376" s="42"/>
      <c r="E376" s="51"/>
      <c r="F376" s="46"/>
      <c r="G376" s="51"/>
      <c r="H376" s="46"/>
      <c r="I376" s="199"/>
      <c r="J376" s="200"/>
      <c r="K376" s="28"/>
      <c r="L376" s="29"/>
      <c r="M376" s="155"/>
      <c r="N376" s="141"/>
      <c r="O376" s="18"/>
    </row>
    <row r="377" spans="1:15" x14ac:dyDescent="0.25">
      <c r="A377" s="42" t="s">
        <v>54</v>
      </c>
      <c r="B377" s="42"/>
      <c r="C377" s="18"/>
      <c r="D377" s="18"/>
      <c r="E377" s="337">
        <v>0</v>
      </c>
      <c r="F377" s="337"/>
      <c r="G377" s="337">
        <f>G96+G168+G169+I238+G99+G315</f>
        <v>50</v>
      </c>
      <c r="H377" s="363"/>
      <c r="I377" s="362">
        <f>I96+I99+I168+I169+I238+I315</f>
        <v>50</v>
      </c>
      <c r="J377" s="363"/>
      <c r="K377" s="396">
        <f>K99+K96+K168+K169+K238+K315</f>
        <v>35</v>
      </c>
      <c r="L377" s="397"/>
      <c r="M377" s="406">
        <f>E377+G377+K377</f>
        <v>85</v>
      </c>
      <c r="N377" s="407"/>
      <c r="O377" s="18"/>
    </row>
    <row r="378" spans="1:15" x14ac:dyDescent="0.25">
      <c r="A378" s="42"/>
      <c r="B378" s="42"/>
      <c r="C378" s="18"/>
      <c r="D378" s="18"/>
      <c r="E378" s="66"/>
      <c r="F378" s="49"/>
      <c r="G378" s="51"/>
      <c r="H378" s="46"/>
      <c r="I378" s="199"/>
      <c r="J378" s="193"/>
      <c r="K378" s="28"/>
      <c r="L378" s="29"/>
      <c r="M378" s="156"/>
      <c r="N378" s="64"/>
      <c r="O378" s="18"/>
    </row>
    <row r="379" spans="1:15" x14ac:dyDescent="0.25">
      <c r="A379" s="29" t="s">
        <v>53</v>
      </c>
      <c r="B379" s="29"/>
      <c r="C379" s="18"/>
      <c r="D379" s="18"/>
      <c r="E379" s="337">
        <f>E97+E239+E240</f>
        <v>26</v>
      </c>
      <c r="F379" s="337"/>
      <c r="G379" s="337">
        <f>G97+G98+G239+G240+G314</f>
        <v>57</v>
      </c>
      <c r="H379" s="363"/>
      <c r="I379" s="362">
        <f>E379+G379</f>
        <v>83</v>
      </c>
      <c r="J379" s="363"/>
      <c r="K379" s="396">
        <f>K239+K240+K314+K97+K98</f>
        <v>299</v>
      </c>
      <c r="L379" s="397"/>
      <c r="M379" s="406">
        <f>E379+G379+K379</f>
        <v>382</v>
      </c>
      <c r="N379" s="407"/>
    </row>
    <row r="380" spans="1:15" ht="16.5" thickBot="1" x14ac:dyDescent="0.3">
      <c r="A380" s="148"/>
      <c r="B380" s="148"/>
      <c r="C380" s="65"/>
      <c r="D380" s="65"/>
      <c r="E380" s="196"/>
      <c r="F380" s="195"/>
      <c r="G380" s="196"/>
      <c r="H380" s="195"/>
      <c r="I380" s="197"/>
      <c r="J380" s="198"/>
      <c r="K380" s="130"/>
      <c r="L380" s="148"/>
      <c r="M380" s="417"/>
      <c r="N380" s="418"/>
      <c r="O380" s="18"/>
    </row>
    <row r="381" spans="1:15" ht="28.5" customHeight="1" thickTop="1" thickBot="1" x14ac:dyDescent="0.3">
      <c r="A381" s="30" t="s">
        <v>62</v>
      </c>
      <c r="B381" s="30"/>
      <c r="C381" s="18"/>
      <c r="D381" s="134"/>
      <c r="E381" s="344">
        <f>E379+E377</f>
        <v>26</v>
      </c>
      <c r="F381" s="344"/>
      <c r="G381" s="344">
        <f>SUM(G379+G377)</f>
        <v>107</v>
      </c>
      <c r="H381" s="419"/>
      <c r="I381" s="420">
        <f>SUM(E381:H381)</f>
        <v>133</v>
      </c>
      <c r="J381" s="421"/>
      <c r="K381" s="422">
        <f>K100+K170+K241+K314+K315</f>
        <v>334</v>
      </c>
      <c r="L381" s="423"/>
      <c r="M381" s="420">
        <f>SUM(M377:N379)</f>
        <v>467</v>
      </c>
      <c r="N381" s="421"/>
      <c r="O381" s="18"/>
    </row>
    <row r="382" spans="1:15" ht="16.5" thickTop="1" x14ac:dyDescent="0.25">
      <c r="A382" s="105"/>
      <c r="B382" s="105"/>
      <c r="C382" s="105"/>
      <c r="D382" s="105"/>
      <c r="E382" s="51"/>
      <c r="F382" s="46"/>
      <c r="G382" s="51"/>
      <c r="H382" s="46"/>
      <c r="I382" s="66"/>
      <c r="J382" s="46"/>
      <c r="K382" s="97"/>
      <c r="L382" s="101"/>
      <c r="M382" s="126"/>
      <c r="N382" s="101"/>
      <c r="O382" s="18"/>
    </row>
    <row r="383" spans="1:15" x14ac:dyDescent="0.25">
      <c r="A383" s="105"/>
      <c r="B383" s="105"/>
      <c r="C383" s="105"/>
      <c r="D383" s="105"/>
      <c r="E383" s="100"/>
      <c r="F383" s="99"/>
      <c r="G383" s="100"/>
      <c r="H383" s="99"/>
      <c r="I383" s="102"/>
      <c r="J383" s="99"/>
      <c r="K383" s="97"/>
      <c r="L383" s="101"/>
      <c r="M383" s="98"/>
      <c r="N383" s="106"/>
      <c r="O383" s="18"/>
    </row>
    <row r="384" spans="1:15" x14ac:dyDescent="0.25">
      <c r="A384" s="98"/>
      <c r="B384" s="98"/>
      <c r="C384" s="98"/>
      <c r="D384" s="98"/>
      <c r="E384" s="89"/>
      <c r="F384" s="106"/>
      <c r="G384" s="89"/>
      <c r="H384" s="106"/>
      <c r="I384" s="89"/>
      <c r="J384" s="106"/>
      <c r="K384" s="89"/>
      <c r="L384" s="106"/>
      <c r="M384" s="98"/>
      <c r="N384" s="106"/>
      <c r="O384" s="18"/>
    </row>
    <row r="385" spans="1:17" x14ac:dyDescent="0.25">
      <c r="A385" s="98"/>
      <c r="B385" s="98"/>
      <c r="C385" s="98"/>
      <c r="D385" s="98"/>
      <c r="E385" s="89"/>
      <c r="F385" s="106"/>
      <c r="G385" s="89"/>
      <c r="H385" s="106"/>
      <c r="I385" s="89"/>
      <c r="J385" s="106"/>
      <c r="K385" s="89"/>
      <c r="L385" s="106"/>
      <c r="M385" s="107"/>
      <c r="N385" s="107"/>
      <c r="O385" s="18"/>
    </row>
    <row r="386" spans="1:17" ht="18" x14ac:dyDescent="0.25">
      <c r="A386" s="83" t="s">
        <v>69</v>
      </c>
      <c r="B386" s="83"/>
      <c r="C386" s="83"/>
      <c r="D386" s="83"/>
      <c r="E386" s="149"/>
      <c r="F386" s="83"/>
      <c r="G386" s="149"/>
      <c r="H386" s="83"/>
      <c r="I386" s="149"/>
      <c r="J386" s="83"/>
      <c r="K386" s="27"/>
      <c r="L386" s="19"/>
      <c r="M386" s="19"/>
      <c r="N386" s="107"/>
      <c r="O386" s="18"/>
    </row>
    <row r="387" spans="1:17" ht="16.5" thickBot="1" x14ac:dyDescent="0.3">
      <c r="A387" s="107"/>
      <c r="B387" s="107"/>
      <c r="C387" s="107"/>
      <c r="D387" s="107"/>
      <c r="E387" s="93"/>
      <c r="F387" s="107"/>
      <c r="G387" s="93"/>
      <c r="H387" s="107"/>
      <c r="I387" s="93"/>
      <c r="J387" s="107"/>
      <c r="K387" s="93"/>
      <c r="L387" s="107"/>
      <c r="M387" s="115"/>
      <c r="N387" s="108"/>
      <c r="O387" s="18"/>
    </row>
    <row r="388" spans="1:17" ht="16.5" thickTop="1" x14ac:dyDescent="0.25">
      <c r="A388" s="42"/>
      <c r="B388" s="42"/>
      <c r="C388" s="136"/>
      <c r="D388" s="386" t="s">
        <v>0</v>
      </c>
      <c r="E388" s="386"/>
      <c r="F388" s="386" t="s">
        <v>34</v>
      </c>
      <c r="G388" s="386"/>
      <c r="H388" s="409" t="s">
        <v>10</v>
      </c>
      <c r="I388" s="410"/>
      <c r="J388" s="403" t="s">
        <v>35</v>
      </c>
      <c r="K388" s="386"/>
      <c r="L388" s="386"/>
      <c r="M388" s="386"/>
      <c r="N388" s="438" t="s">
        <v>10</v>
      </c>
      <c r="O388" s="112"/>
    </row>
    <row r="389" spans="1:17" ht="21.75" customHeight="1" x14ac:dyDescent="0.25">
      <c r="A389" s="150"/>
      <c r="B389" s="150"/>
      <c r="C389" s="137"/>
      <c r="D389" s="137"/>
      <c r="E389" s="139"/>
      <c r="F389" s="152"/>
      <c r="G389" s="154"/>
      <c r="H389" s="411"/>
      <c r="I389" s="412"/>
      <c r="J389" s="387" t="s">
        <v>51</v>
      </c>
      <c r="K389" s="440"/>
      <c r="L389" s="441" t="s">
        <v>52</v>
      </c>
      <c r="M389" s="412"/>
      <c r="N389" s="439"/>
      <c r="O389" s="112"/>
    </row>
    <row r="390" spans="1:17" ht="21.75" customHeight="1" x14ac:dyDescent="0.25">
      <c r="A390" s="68"/>
      <c r="B390" s="68"/>
      <c r="C390" s="30"/>
      <c r="D390" s="136"/>
      <c r="E390" s="135"/>
      <c r="F390" s="30"/>
      <c r="G390" s="153"/>
      <c r="H390" s="160"/>
      <c r="I390" s="161"/>
      <c r="J390" s="434"/>
      <c r="K390" s="435"/>
      <c r="L390" s="436"/>
      <c r="M390" s="437"/>
      <c r="N390" s="162"/>
      <c r="O390" s="112"/>
    </row>
    <row r="391" spans="1:17" ht="21.75" customHeight="1" x14ac:dyDescent="0.25">
      <c r="A391" s="30" t="s">
        <v>42</v>
      </c>
      <c r="B391" s="30"/>
      <c r="C391" s="30"/>
      <c r="D391" s="416">
        <f>E73+E150+E216+E294</f>
        <v>1121</v>
      </c>
      <c r="E391" s="416"/>
      <c r="F391" s="416">
        <f>G113+G180+G253+G326</f>
        <v>2949</v>
      </c>
      <c r="G391" s="407"/>
      <c r="H391" s="406">
        <f>I113+I180+I253+I326</f>
        <v>4070</v>
      </c>
      <c r="I391" s="407"/>
      <c r="J391" s="416">
        <f>K67+K68+K69+K70+K66+K150+K210+K211+K212+K213+K289+K290+K291+K292</f>
        <v>2283</v>
      </c>
      <c r="K391" s="416"/>
      <c r="L391" s="424">
        <f>K71+K72+K214+K215+K293</f>
        <v>42</v>
      </c>
      <c r="M391" s="407"/>
      <c r="N391" s="162">
        <f>D391+F391+J391+L391</f>
        <v>6395</v>
      </c>
      <c r="O391" s="49"/>
    </row>
    <row r="392" spans="1:17" ht="21.75" customHeight="1" x14ac:dyDescent="0.25">
      <c r="A392" s="30"/>
      <c r="B392" s="30"/>
      <c r="C392" s="30"/>
      <c r="D392" s="132"/>
      <c r="E392" s="132"/>
      <c r="F392" s="201"/>
      <c r="G392" s="190"/>
      <c r="H392" s="145"/>
      <c r="I392" s="202"/>
      <c r="J392" s="386"/>
      <c r="K392" s="425"/>
      <c r="L392" s="426"/>
      <c r="M392" s="427"/>
      <c r="N392" s="163"/>
      <c r="O392" s="68"/>
    </row>
    <row r="393" spans="1:17" s="9" customFormat="1" ht="21.75" customHeight="1" x14ac:dyDescent="0.2">
      <c r="A393" s="59" t="s">
        <v>43</v>
      </c>
      <c r="B393" s="59"/>
      <c r="C393" s="31"/>
      <c r="D393" s="340">
        <f>E365-E377-E379</f>
        <v>354</v>
      </c>
      <c r="E393" s="340"/>
      <c r="F393" s="428">
        <f>G123+G187+G262+G334</f>
        <v>1032</v>
      </c>
      <c r="G393" s="429"/>
      <c r="H393" s="430">
        <f>I123+I187+I262+I334</f>
        <v>1386</v>
      </c>
      <c r="I393" s="429"/>
      <c r="J393" s="368">
        <f>K77+K78+K79+K80+K76+K157+K219+K220+K221+K222+K297+K298+K299+K300-K168-K169-K238-K99-K315</f>
        <v>715</v>
      </c>
      <c r="K393" s="431"/>
      <c r="L393" s="432">
        <f>K81+K82+K223+K224+K301</f>
        <v>299</v>
      </c>
      <c r="M393" s="369"/>
      <c r="N393" s="164">
        <f>D393+F393+J393+L393</f>
        <v>2400</v>
      </c>
      <c r="O393" s="49"/>
      <c r="Q393" s="215"/>
    </row>
    <row r="394" spans="1:17" x14ac:dyDescent="0.25">
      <c r="A394" s="41"/>
      <c r="B394" s="41"/>
      <c r="C394" s="151"/>
      <c r="D394" s="203"/>
      <c r="E394" s="204"/>
      <c r="F394" s="203"/>
      <c r="G394" s="205"/>
      <c r="H394" s="206"/>
      <c r="I394" s="207"/>
      <c r="J394" s="47"/>
      <c r="K394" s="69"/>
      <c r="L394" s="165"/>
      <c r="M394" s="174"/>
      <c r="N394" s="162"/>
      <c r="O394" s="49"/>
    </row>
    <row r="395" spans="1:17" ht="16.5" thickBot="1" x14ac:dyDescent="0.3">
      <c r="A395" s="41" t="s">
        <v>65</v>
      </c>
      <c r="B395" s="41"/>
      <c r="C395" s="151"/>
      <c r="D395" s="416">
        <f>E137+E199+E276+E347</f>
        <v>1475</v>
      </c>
      <c r="E395" s="416"/>
      <c r="F395" s="416">
        <f>G137+G199+G276+G347</f>
        <v>3981</v>
      </c>
      <c r="G395" s="416"/>
      <c r="H395" s="417">
        <f>I137+I199+I276+I347</f>
        <v>5456</v>
      </c>
      <c r="I395" s="418"/>
      <c r="J395" s="416">
        <f>SUM(J391:K393)</f>
        <v>2998</v>
      </c>
      <c r="K395" s="416"/>
      <c r="L395" s="424">
        <f>L391+L393</f>
        <v>341</v>
      </c>
      <c r="M395" s="407"/>
      <c r="N395" s="166">
        <f>SUM(N391:N393)</f>
        <v>8795</v>
      </c>
      <c r="O395" s="49"/>
    </row>
    <row r="396" spans="1:17" ht="16.5" thickTop="1" x14ac:dyDescent="0.25">
      <c r="A396" s="128"/>
      <c r="B396" s="128"/>
      <c r="C396" s="128"/>
      <c r="D396" s="47"/>
      <c r="E396" s="69"/>
      <c r="F396" s="47"/>
      <c r="G396" s="69"/>
      <c r="H396" s="47"/>
      <c r="I396" s="69"/>
      <c r="J396" s="127"/>
      <c r="K396" s="109"/>
      <c r="L396" s="126"/>
      <c r="M396" s="129"/>
      <c r="N396" s="129"/>
      <c r="O396" s="49"/>
      <c r="Q396" s="217"/>
    </row>
    <row r="397" spans="1:17" x14ac:dyDescent="0.25">
      <c r="A397" s="128"/>
      <c r="B397" s="128"/>
      <c r="C397" s="128"/>
      <c r="D397" s="47"/>
      <c r="E397" s="69"/>
      <c r="F397" s="47"/>
      <c r="G397" s="69"/>
      <c r="H397" s="47"/>
      <c r="I397" s="69"/>
      <c r="J397" s="127"/>
      <c r="K397" s="109"/>
      <c r="L397" s="126"/>
      <c r="M397" s="129"/>
      <c r="N397" s="129"/>
      <c r="O397" s="49"/>
      <c r="Q397" s="217"/>
    </row>
    <row r="398" spans="1:17" x14ac:dyDescent="0.25">
      <c r="A398" s="128"/>
      <c r="B398" s="128"/>
      <c r="C398" s="128"/>
      <c r="D398" s="47"/>
      <c r="E398" s="69"/>
      <c r="F398" s="47"/>
      <c r="G398" s="69"/>
      <c r="H398" s="47"/>
      <c r="I398" s="69"/>
      <c r="J398" s="127"/>
      <c r="K398" s="109"/>
      <c r="L398" s="126"/>
      <c r="M398" s="129"/>
      <c r="N398" s="129"/>
      <c r="O398" s="49"/>
      <c r="Q398" s="217"/>
    </row>
    <row r="399" spans="1:17" x14ac:dyDescent="0.25">
      <c r="A399" s="75" t="s">
        <v>73</v>
      </c>
      <c r="B399" s="75"/>
      <c r="C399" s="18"/>
      <c r="D399" s="41"/>
      <c r="E399" s="70"/>
      <c r="F399" s="67"/>
      <c r="G399" s="69"/>
      <c r="H399" s="42"/>
      <c r="I399" s="28"/>
      <c r="J399" s="67"/>
      <c r="K399" s="69"/>
      <c r="L399" s="18"/>
      <c r="M399" s="110"/>
      <c r="N399" s="18"/>
      <c r="O399" s="18"/>
    </row>
    <row r="400" spans="1:17" x14ac:dyDescent="0.25">
      <c r="A400" s="75"/>
      <c r="B400" s="75"/>
      <c r="C400" s="18"/>
      <c r="D400" s="41"/>
      <c r="E400" s="70"/>
      <c r="F400" s="67"/>
      <c r="G400" s="69"/>
      <c r="H400" s="42"/>
      <c r="I400" s="28"/>
      <c r="J400" s="67"/>
      <c r="K400" s="69"/>
      <c r="L400" s="18"/>
      <c r="M400" s="177"/>
      <c r="N400" s="18"/>
      <c r="O400" s="18"/>
    </row>
    <row r="401" spans="1:15" x14ac:dyDescent="0.25">
      <c r="A401" s="75" t="s">
        <v>0</v>
      </c>
      <c r="B401" s="75"/>
      <c r="C401" s="18"/>
      <c r="D401" s="27">
        <v>120</v>
      </c>
      <c r="E401" s="56"/>
      <c r="F401" s="18"/>
      <c r="G401" s="71"/>
      <c r="H401" s="18"/>
      <c r="I401" s="71"/>
      <c r="J401" s="18"/>
      <c r="K401" s="71"/>
      <c r="L401" s="18"/>
      <c r="M401" s="110"/>
      <c r="N401" s="18"/>
      <c r="O401" s="18"/>
    </row>
    <row r="402" spans="1:15" x14ac:dyDescent="0.25">
      <c r="A402" s="31" t="s">
        <v>34</v>
      </c>
      <c r="B402" s="31"/>
      <c r="C402" s="65"/>
      <c r="D402" s="208">
        <v>30</v>
      </c>
      <c r="E402" s="56"/>
      <c r="F402" s="18"/>
      <c r="G402" s="71"/>
      <c r="H402" s="18"/>
      <c r="I402" s="71"/>
      <c r="J402" s="18"/>
      <c r="K402" s="71"/>
      <c r="L402" s="18"/>
      <c r="M402" s="110"/>
      <c r="N402" s="18"/>
      <c r="O402" s="18"/>
    </row>
    <row r="403" spans="1:15" x14ac:dyDescent="0.25">
      <c r="A403" s="18"/>
      <c r="B403" s="18"/>
      <c r="C403" s="26" t="s">
        <v>10</v>
      </c>
      <c r="D403" s="27">
        <f>SUM(D401:D402)</f>
        <v>150</v>
      </c>
      <c r="E403" s="56"/>
      <c r="F403" s="18"/>
      <c r="G403" s="71"/>
      <c r="H403" s="18"/>
      <c r="I403" s="71"/>
      <c r="J403" s="18"/>
      <c r="K403" s="71"/>
      <c r="L403" s="18"/>
      <c r="M403" s="12"/>
      <c r="N403" s="9"/>
      <c r="O403" s="18"/>
    </row>
    <row r="404" spans="1:15" x14ac:dyDescent="0.25">
      <c r="F404" s="9"/>
      <c r="G404" s="24"/>
      <c r="H404" s="9"/>
      <c r="I404" s="24"/>
      <c r="J404" s="9"/>
      <c r="K404" s="24"/>
      <c r="L404" s="9"/>
      <c r="M404" s="9"/>
    </row>
    <row r="405" spans="1:15" x14ac:dyDescent="0.25">
      <c r="I405" s="21"/>
      <c r="M405" s="9"/>
    </row>
    <row r="406" spans="1:15" x14ac:dyDescent="0.25">
      <c r="A406" s="176"/>
      <c r="I406" s="21"/>
      <c r="M406" s="9"/>
    </row>
    <row r="407" spans="1:15" x14ac:dyDescent="0.25">
      <c r="A407" s="175"/>
      <c r="I407" s="21"/>
      <c r="M407" s="9"/>
    </row>
    <row r="408" spans="1:15" x14ac:dyDescent="0.25">
      <c r="I408" s="21"/>
      <c r="M408" s="9"/>
    </row>
    <row r="409" spans="1:15" x14ac:dyDescent="0.25">
      <c r="I409" s="21"/>
      <c r="M409" s="9"/>
    </row>
    <row r="410" spans="1:15" x14ac:dyDescent="0.25">
      <c r="I410" s="21"/>
      <c r="M410" s="9"/>
    </row>
    <row r="411" spans="1:15" x14ac:dyDescent="0.25">
      <c r="I411" s="21"/>
      <c r="M411" s="9"/>
    </row>
    <row r="412" spans="1:15" x14ac:dyDescent="0.25">
      <c r="I412" s="21"/>
      <c r="M412" s="9"/>
    </row>
    <row r="413" spans="1:15" x14ac:dyDescent="0.25">
      <c r="I413" s="21"/>
      <c r="M413" s="9"/>
    </row>
    <row r="414" spans="1:15" x14ac:dyDescent="0.25">
      <c r="I414" s="21"/>
      <c r="M414" s="9"/>
    </row>
    <row r="415" spans="1:15" x14ac:dyDescent="0.25">
      <c r="I415" s="21"/>
      <c r="M415" s="9"/>
    </row>
    <row r="416" spans="1:15" x14ac:dyDescent="0.25">
      <c r="I416" s="21"/>
      <c r="M416" s="9"/>
    </row>
    <row r="417" spans="9:13" x14ac:dyDescent="0.25">
      <c r="I417" s="21"/>
      <c r="M417" s="9"/>
    </row>
    <row r="418" spans="9:13" x14ac:dyDescent="0.25">
      <c r="I418" s="21"/>
      <c r="M418" s="9"/>
    </row>
    <row r="419" spans="9:13" x14ac:dyDescent="0.25">
      <c r="I419" s="21"/>
      <c r="M419" s="9"/>
    </row>
    <row r="420" spans="9:13" x14ac:dyDescent="0.25">
      <c r="I420" s="21"/>
      <c r="M420" s="9"/>
    </row>
    <row r="421" spans="9:13" x14ac:dyDescent="0.25">
      <c r="I421" s="21"/>
      <c r="M421" s="9"/>
    </row>
    <row r="422" spans="9:13" x14ac:dyDescent="0.25">
      <c r="I422" s="21"/>
      <c r="M422" s="9"/>
    </row>
    <row r="423" spans="9:13" x14ac:dyDescent="0.25">
      <c r="I423" s="21"/>
      <c r="M423" s="9"/>
    </row>
    <row r="424" spans="9:13" x14ac:dyDescent="0.25">
      <c r="I424" s="21"/>
      <c r="M424" s="9"/>
    </row>
    <row r="425" spans="9:13" x14ac:dyDescent="0.25">
      <c r="I425" s="21"/>
      <c r="M425" s="9"/>
    </row>
    <row r="426" spans="9:13" x14ac:dyDescent="0.25">
      <c r="I426" s="21"/>
      <c r="M426" s="9"/>
    </row>
    <row r="427" spans="9:13" x14ac:dyDescent="0.25">
      <c r="I427" s="21"/>
      <c r="M427" s="9"/>
    </row>
    <row r="428" spans="9:13" x14ac:dyDescent="0.25">
      <c r="I428" s="21"/>
      <c r="M428" s="9"/>
    </row>
    <row r="429" spans="9:13" x14ac:dyDescent="0.25">
      <c r="I429" s="21"/>
      <c r="M429" s="9"/>
    </row>
    <row r="430" spans="9:13" x14ac:dyDescent="0.25">
      <c r="I430" s="21"/>
      <c r="M430" s="9"/>
    </row>
    <row r="431" spans="9:13" x14ac:dyDescent="0.25">
      <c r="I431" s="21"/>
      <c r="M431" s="9"/>
    </row>
    <row r="432" spans="9:13" x14ac:dyDescent="0.25">
      <c r="I432" s="21"/>
      <c r="M432" s="9"/>
    </row>
    <row r="433" spans="9:13" x14ac:dyDescent="0.25">
      <c r="I433" s="21"/>
      <c r="M433" s="9"/>
    </row>
    <row r="434" spans="9:13" x14ac:dyDescent="0.25">
      <c r="I434" s="21"/>
      <c r="M434" s="9"/>
    </row>
    <row r="435" spans="9:13" x14ac:dyDescent="0.25">
      <c r="I435" s="21"/>
      <c r="M435" s="9"/>
    </row>
    <row r="436" spans="9:13" x14ac:dyDescent="0.25">
      <c r="I436" s="21"/>
      <c r="M436" s="9"/>
    </row>
    <row r="437" spans="9:13" x14ac:dyDescent="0.25">
      <c r="I437" s="21"/>
      <c r="M437" s="9"/>
    </row>
    <row r="438" spans="9:13" x14ac:dyDescent="0.25">
      <c r="I438" s="21"/>
      <c r="M438" s="9"/>
    </row>
    <row r="439" spans="9:13" x14ac:dyDescent="0.25">
      <c r="I439" s="21"/>
      <c r="M439" s="9"/>
    </row>
    <row r="440" spans="9:13" x14ac:dyDescent="0.25">
      <c r="I440" s="21"/>
      <c r="M440" s="9"/>
    </row>
    <row r="441" spans="9:13" x14ac:dyDescent="0.25">
      <c r="I441" s="21"/>
      <c r="M441" s="9"/>
    </row>
    <row r="442" spans="9:13" x14ac:dyDescent="0.25">
      <c r="I442" s="21"/>
      <c r="M442" s="9"/>
    </row>
    <row r="443" spans="9:13" x14ac:dyDescent="0.25">
      <c r="I443" s="21"/>
      <c r="M443" s="9"/>
    </row>
    <row r="444" spans="9:13" x14ac:dyDescent="0.25">
      <c r="I444" s="21"/>
      <c r="M444" s="9"/>
    </row>
    <row r="445" spans="9:13" x14ac:dyDescent="0.25">
      <c r="I445" s="21"/>
      <c r="M445" s="9"/>
    </row>
    <row r="446" spans="9:13" x14ac:dyDescent="0.25">
      <c r="I446" s="21"/>
      <c r="M446" s="9"/>
    </row>
    <row r="447" spans="9:13" x14ac:dyDescent="0.25">
      <c r="I447" s="21"/>
      <c r="M447" s="9"/>
    </row>
    <row r="448" spans="9:13" x14ac:dyDescent="0.25">
      <c r="I448" s="21"/>
      <c r="M448" s="9"/>
    </row>
    <row r="449" spans="9:13" x14ac:dyDescent="0.25">
      <c r="I449" s="21"/>
      <c r="M449" s="9"/>
    </row>
    <row r="450" spans="9:13" x14ac:dyDescent="0.25">
      <c r="I450" s="21"/>
      <c r="M450" s="9"/>
    </row>
    <row r="451" spans="9:13" x14ac:dyDescent="0.25">
      <c r="I451" s="21"/>
      <c r="M451" s="9"/>
    </row>
    <row r="452" spans="9:13" x14ac:dyDescent="0.25">
      <c r="I452" s="21"/>
      <c r="M452" s="9"/>
    </row>
    <row r="453" spans="9:13" x14ac:dyDescent="0.25">
      <c r="I453" s="21"/>
      <c r="M453" s="9"/>
    </row>
    <row r="454" spans="9:13" x14ac:dyDescent="0.25">
      <c r="I454" s="21"/>
      <c r="M454" s="9"/>
    </row>
    <row r="455" spans="9:13" x14ac:dyDescent="0.25">
      <c r="I455" s="21"/>
      <c r="M455" s="9"/>
    </row>
    <row r="456" spans="9:13" x14ac:dyDescent="0.25">
      <c r="I456" s="21"/>
      <c r="M456" s="9"/>
    </row>
    <row r="457" spans="9:13" x14ac:dyDescent="0.25">
      <c r="I457" s="21"/>
      <c r="M457" s="9"/>
    </row>
    <row r="458" spans="9:13" x14ac:dyDescent="0.25">
      <c r="I458" s="21"/>
      <c r="M458" s="9"/>
    </row>
    <row r="459" spans="9:13" x14ac:dyDescent="0.25">
      <c r="I459" s="21"/>
      <c r="M459" s="9"/>
    </row>
    <row r="460" spans="9:13" x14ac:dyDescent="0.25">
      <c r="I460" s="21"/>
      <c r="M460" s="9"/>
    </row>
    <row r="461" spans="9:13" x14ac:dyDescent="0.25">
      <c r="I461" s="21"/>
      <c r="M461" s="9"/>
    </row>
    <row r="462" spans="9:13" x14ac:dyDescent="0.25">
      <c r="I462" s="21"/>
      <c r="M462" s="9"/>
    </row>
    <row r="463" spans="9:13" x14ac:dyDescent="0.25">
      <c r="I463" s="21"/>
      <c r="M463" s="9"/>
    </row>
    <row r="464" spans="9:13" x14ac:dyDescent="0.25">
      <c r="I464" s="21"/>
      <c r="M464" s="9"/>
    </row>
    <row r="465" spans="9:13" x14ac:dyDescent="0.25">
      <c r="I465" s="21"/>
      <c r="M465" s="9"/>
    </row>
    <row r="466" spans="9:13" x14ac:dyDescent="0.25">
      <c r="I466" s="21"/>
      <c r="M466" s="9"/>
    </row>
    <row r="467" spans="9:13" x14ac:dyDescent="0.25">
      <c r="I467" s="21"/>
      <c r="M467" s="9"/>
    </row>
    <row r="468" spans="9:13" x14ac:dyDescent="0.25">
      <c r="I468" s="21"/>
      <c r="M468" s="9"/>
    </row>
    <row r="469" spans="9:13" x14ac:dyDescent="0.25">
      <c r="I469" s="21"/>
      <c r="M469" s="9"/>
    </row>
    <row r="470" spans="9:13" x14ac:dyDescent="0.25">
      <c r="I470" s="21"/>
      <c r="M470" s="9"/>
    </row>
    <row r="471" spans="9:13" x14ac:dyDescent="0.25">
      <c r="I471" s="21"/>
      <c r="M471" s="9"/>
    </row>
    <row r="472" spans="9:13" x14ac:dyDescent="0.25">
      <c r="I472" s="21"/>
      <c r="M472" s="9"/>
    </row>
    <row r="473" spans="9:13" x14ac:dyDescent="0.25">
      <c r="I473" s="21"/>
      <c r="M473" s="9"/>
    </row>
    <row r="474" spans="9:13" x14ac:dyDescent="0.25">
      <c r="I474" s="21"/>
      <c r="M474" s="9"/>
    </row>
    <row r="475" spans="9:13" x14ac:dyDescent="0.25">
      <c r="I475" s="21"/>
      <c r="M475" s="9"/>
    </row>
    <row r="476" spans="9:13" x14ac:dyDescent="0.25">
      <c r="I476" s="21"/>
      <c r="M476" s="9"/>
    </row>
    <row r="477" spans="9:13" x14ac:dyDescent="0.25">
      <c r="I477" s="21"/>
      <c r="M477" s="9"/>
    </row>
    <row r="478" spans="9:13" x14ac:dyDescent="0.25">
      <c r="I478" s="21"/>
      <c r="M478" s="9"/>
    </row>
    <row r="479" spans="9:13" x14ac:dyDescent="0.25">
      <c r="I479" s="21"/>
      <c r="M479" s="9"/>
    </row>
    <row r="480" spans="9:13" x14ac:dyDescent="0.25">
      <c r="I480" s="21"/>
      <c r="M480" s="9"/>
    </row>
    <row r="481" spans="9:13" x14ac:dyDescent="0.25">
      <c r="I481" s="21"/>
      <c r="M481" s="9"/>
    </row>
    <row r="482" spans="9:13" x14ac:dyDescent="0.25">
      <c r="I482" s="21"/>
      <c r="M482" s="9"/>
    </row>
    <row r="483" spans="9:13" x14ac:dyDescent="0.25">
      <c r="I483" s="21"/>
      <c r="M483" s="9"/>
    </row>
    <row r="484" spans="9:13" x14ac:dyDescent="0.25">
      <c r="I484" s="21"/>
      <c r="M484" s="9"/>
    </row>
    <row r="485" spans="9:13" x14ac:dyDescent="0.25">
      <c r="I485" s="21"/>
      <c r="M485" s="9"/>
    </row>
    <row r="486" spans="9:13" x14ac:dyDescent="0.25">
      <c r="I486" s="21"/>
      <c r="M486" s="9"/>
    </row>
    <row r="487" spans="9:13" x14ac:dyDescent="0.25">
      <c r="I487" s="21"/>
      <c r="M487" s="9"/>
    </row>
    <row r="488" spans="9:13" x14ac:dyDescent="0.25">
      <c r="I488" s="21"/>
      <c r="M488" s="9"/>
    </row>
    <row r="489" spans="9:13" x14ac:dyDescent="0.25">
      <c r="I489" s="21"/>
      <c r="M489" s="9"/>
    </row>
    <row r="490" spans="9:13" x14ac:dyDescent="0.25">
      <c r="I490" s="21"/>
      <c r="M490" s="9"/>
    </row>
    <row r="491" spans="9:13" x14ac:dyDescent="0.25">
      <c r="I491" s="21"/>
      <c r="M491" s="9"/>
    </row>
    <row r="492" spans="9:13" x14ac:dyDescent="0.25">
      <c r="I492" s="21"/>
      <c r="M492" s="9"/>
    </row>
    <row r="493" spans="9:13" x14ac:dyDescent="0.25">
      <c r="I493" s="21"/>
      <c r="M493" s="9"/>
    </row>
    <row r="494" spans="9:13" x14ac:dyDescent="0.25">
      <c r="I494" s="21"/>
      <c r="M494" s="9"/>
    </row>
    <row r="495" spans="9:13" x14ac:dyDescent="0.25">
      <c r="I495" s="21"/>
      <c r="M495" s="9"/>
    </row>
    <row r="496" spans="9:13" x14ac:dyDescent="0.25">
      <c r="I496" s="21"/>
      <c r="M496" s="9"/>
    </row>
    <row r="497" spans="9:13" x14ac:dyDescent="0.25">
      <c r="I497" s="21"/>
      <c r="M497" s="9"/>
    </row>
    <row r="498" spans="9:13" x14ac:dyDescent="0.25">
      <c r="I498" s="21"/>
      <c r="M498" s="9"/>
    </row>
    <row r="499" spans="9:13" x14ac:dyDescent="0.25">
      <c r="I499" s="21"/>
      <c r="M499" s="9"/>
    </row>
    <row r="500" spans="9:13" x14ac:dyDescent="0.25">
      <c r="I500" s="21"/>
      <c r="M500" s="9"/>
    </row>
    <row r="501" spans="9:13" x14ac:dyDescent="0.25">
      <c r="I501" s="21"/>
      <c r="M501" s="9"/>
    </row>
    <row r="502" spans="9:13" x14ac:dyDescent="0.25">
      <c r="I502" s="21"/>
      <c r="M502" s="9"/>
    </row>
    <row r="503" spans="9:13" x14ac:dyDescent="0.25">
      <c r="I503" s="21"/>
      <c r="M503" s="9"/>
    </row>
    <row r="504" spans="9:13" x14ac:dyDescent="0.25">
      <c r="I504" s="21"/>
      <c r="M504" s="9"/>
    </row>
    <row r="505" spans="9:13" x14ac:dyDescent="0.25">
      <c r="I505" s="21"/>
      <c r="M505" s="9"/>
    </row>
    <row r="506" spans="9:13" x14ac:dyDescent="0.25">
      <c r="I506" s="21"/>
      <c r="M506" s="9"/>
    </row>
    <row r="507" spans="9:13" x14ac:dyDescent="0.25">
      <c r="I507" s="21"/>
      <c r="M507" s="9"/>
    </row>
    <row r="508" spans="9:13" x14ac:dyDescent="0.25">
      <c r="I508" s="21"/>
      <c r="M508" s="9"/>
    </row>
    <row r="509" spans="9:13" x14ac:dyDescent="0.25">
      <c r="I509" s="21"/>
      <c r="M509" s="9"/>
    </row>
    <row r="510" spans="9:13" x14ac:dyDescent="0.25">
      <c r="I510" s="21"/>
      <c r="M510" s="9"/>
    </row>
    <row r="511" spans="9:13" x14ac:dyDescent="0.25">
      <c r="I511" s="21"/>
      <c r="M511" s="9"/>
    </row>
    <row r="512" spans="9:13" x14ac:dyDescent="0.25">
      <c r="I512" s="21"/>
      <c r="M512" s="9"/>
    </row>
    <row r="513" spans="9:13" x14ac:dyDescent="0.25">
      <c r="I513" s="21"/>
      <c r="M513" s="9"/>
    </row>
    <row r="514" spans="9:13" x14ac:dyDescent="0.25">
      <c r="I514" s="21"/>
      <c r="M514" s="9"/>
    </row>
    <row r="515" spans="9:13" x14ac:dyDescent="0.25">
      <c r="I515" s="21"/>
      <c r="M515" s="9"/>
    </row>
    <row r="516" spans="9:13" x14ac:dyDescent="0.25">
      <c r="I516" s="21"/>
      <c r="M516" s="9"/>
    </row>
    <row r="517" spans="9:13" x14ac:dyDescent="0.25">
      <c r="I517" s="21"/>
      <c r="M517" s="9"/>
    </row>
    <row r="518" spans="9:13" x14ac:dyDescent="0.25">
      <c r="I518" s="21"/>
      <c r="M518" s="9"/>
    </row>
    <row r="519" spans="9:13" x14ac:dyDescent="0.25">
      <c r="I519" s="21"/>
      <c r="M519" s="9"/>
    </row>
    <row r="520" spans="9:13" x14ac:dyDescent="0.25">
      <c r="I520" s="21"/>
      <c r="M520" s="9"/>
    </row>
    <row r="521" spans="9:13" x14ac:dyDescent="0.25">
      <c r="I521" s="21"/>
      <c r="M521" s="9"/>
    </row>
    <row r="522" spans="9:13" x14ac:dyDescent="0.25">
      <c r="I522" s="21"/>
      <c r="M522" s="9"/>
    </row>
    <row r="523" spans="9:13" x14ac:dyDescent="0.25">
      <c r="I523" s="21"/>
      <c r="M523" s="9"/>
    </row>
    <row r="524" spans="9:13" x14ac:dyDescent="0.25">
      <c r="I524" s="21"/>
      <c r="M524" s="9"/>
    </row>
    <row r="525" spans="9:13" x14ac:dyDescent="0.25">
      <c r="I525" s="21"/>
      <c r="M525" s="9"/>
    </row>
    <row r="526" spans="9:13" x14ac:dyDescent="0.25">
      <c r="I526" s="21"/>
      <c r="M526" s="9"/>
    </row>
    <row r="527" spans="9:13" x14ac:dyDescent="0.25">
      <c r="I527" s="21"/>
      <c r="M527" s="9"/>
    </row>
    <row r="528" spans="9:13" x14ac:dyDescent="0.25">
      <c r="I528" s="21"/>
      <c r="M528" s="9"/>
    </row>
    <row r="529" spans="9:13" x14ac:dyDescent="0.25">
      <c r="I529" s="21"/>
      <c r="M529" s="9"/>
    </row>
    <row r="530" spans="9:13" x14ac:dyDescent="0.25">
      <c r="I530" s="21"/>
      <c r="M530" s="9"/>
    </row>
    <row r="531" spans="9:13" x14ac:dyDescent="0.25">
      <c r="I531" s="21"/>
      <c r="M531" s="9"/>
    </row>
    <row r="532" spans="9:13" x14ac:dyDescent="0.25">
      <c r="I532" s="21"/>
      <c r="M532" s="9"/>
    </row>
    <row r="533" spans="9:13" x14ac:dyDescent="0.25">
      <c r="I533" s="21"/>
      <c r="M533" s="9"/>
    </row>
    <row r="534" spans="9:13" x14ac:dyDescent="0.25">
      <c r="I534" s="21"/>
      <c r="M534" s="9"/>
    </row>
    <row r="535" spans="9:13" x14ac:dyDescent="0.25">
      <c r="I535" s="21"/>
      <c r="M535" s="9"/>
    </row>
    <row r="536" spans="9:13" x14ac:dyDescent="0.25">
      <c r="I536" s="21"/>
      <c r="M536" s="9"/>
    </row>
    <row r="537" spans="9:13" x14ac:dyDescent="0.25">
      <c r="I537" s="21"/>
      <c r="M537" s="9"/>
    </row>
    <row r="538" spans="9:13" x14ac:dyDescent="0.25">
      <c r="I538" s="21"/>
      <c r="M538" s="9"/>
    </row>
    <row r="539" spans="9:13" x14ac:dyDescent="0.25">
      <c r="I539" s="21"/>
      <c r="M539" s="9"/>
    </row>
    <row r="540" spans="9:13" x14ac:dyDescent="0.25">
      <c r="I540" s="21"/>
      <c r="M540" s="9"/>
    </row>
    <row r="541" spans="9:13" x14ac:dyDescent="0.25">
      <c r="I541" s="21"/>
      <c r="M541" s="9"/>
    </row>
    <row r="542" spans="9:13" x14ac:dyDescent="0.25">
      <c r="I542" s="21"/>
      <c r="M542" s="9"/>
    </row>
    <row r="543" spans="9:13" x14ac:dyDescent="0.25">
      <c r="I543" s="21"/>
      <c r="M543" s="9"/>
    </row>
    <row r="544" spans="9:13" x14ac:dyDescent="0.25">
      <c r="I544" s="21"/>
      <c r="M544" s="9"/>
    </row>
    <row r="545" spans="9:13" x14ac:dyDescent="0.25">
      <c r="I545" s="21"/>
      <c r="M545" s="9"/>
    </row>
    <row r="546" spans="9:13" x14ac:dyDescent="0.25">
      <c r="I546" s="21"/>
      <c r="M546" s="9"/>
    </row>
    <row r="547" spans="9:13" x14ac:dyDescent="0.25">
      <c r="I547" s="21"/>
      <c r="M547" s="9"/>
    </row>
    <row r="548" spans="9:13" x14ac:dyDescent="0.25">
      <c r="I548" s="21"/>
      <c r="M548" s="9"/>
    </row>
    <row r="549" spans="9:13" x14ac:dyDescent="0.25">
      <c r="I549" s="21"/>
      <c r="M549" s="9"/>
    </row>
    <row r="550" spans="9:13" x14ac:dyDescent="0.25">
      <c r="I550" s="21"/>
      <c r="M550" s="9"/>
    </row>
    <row r="551" spans="9:13" x14ac:dyDescent="0.25">
      <c r="I551" s="21"/>
      <c r="M551" s="9"/>
    </row>
    <row r="552" spans="9:13" x14ac:dyDescent="0.25">
      <c r="I552" s="21"/>
      <c r="M552" s="9"/>
    </row>
    <row r="553" spans="9:13" x14ac:dyDescent="0.25">
      <c r="I553" s="21"/>
      <c r="M553" s="9"/>
    </row>
    <row r="554" spans="9:13" x14ac:dyDescent="0.25">
      <c r="I554" s="21"/>
      <c r="M554" s="9"/>
    </row>
    <row r="555" spans="9:13" x14ac:dyDescent="0.25">
      <c r="I555" s="21"/>
      <c r="M555" s="9"/>
    </row>
    <row r="556" spans="9:13" x14ac:dyDescent="0.25">
      <c r="I556" s="21"/>
      <c r="M556" s="9"/>
    </row>
    <row r="557" spans="9:13" x14ac:dyDescent="0.25">
      <c r="I557" s="21"/>
      <c r="M557" s="9"/>
    </row>
    <row r="558" spans="9:13" x14ac:dyDescent="0.25">
      <c r="I558" s="21"/>
      <c r="M558" s="9"/>
    </row>
    <row r="559" spans="9:13" x14ac:dyDescent="0.25">
      <c r="I559" s="21"/>
      <c r="M559" s="9"/>
    </row>
    <row r="560" spans="9:13" x14ac:dyDescent="0.25">
      <c r="I560" s="21"/>
      <c r="M560" s="9"/>
    </row>
    <row r="561" spans="9:9" x14ac:dyDescent="0.25">
      <c r="I561" s="21"/>
    </row>
    <row r="600" spans="20:20" x14ac:dyDescent="0.25">
      <c r="T600" s="1" t="s">
        <v>29</v>
      </c>
    </row>
  </sheetData>
  <mergeCells count="905">
    <mergeCell ref="E315:F315"/>
    <mergeCell ref="G315:H315"/>
    <mergeCell ref="I315:J315"/>
    <mergeCell ref="K315:L315"/>
    <mergeCell ref="M315:N315"/>
    <mergeCell ref="J390:K390"/>
    <mergeCell ref="L390:M390"/>
    <mergeCell ref="D391:E391"/>
    <mergeCell ref="F391:G391"/>
    <mergeCell ref="H391:I391"/>
    <mergeCell ref="J391:K391"/>
    <mergeCell ref="L391:M391"/>
    <mergeCell ref="D388:E388"/>
    <mergeCell ref="F388:G388"/>
    <mergeCell ref="H388:I389"/>
    <mergeCell ref="E379:F379"/>
    <mergeCell ref="G379:H379"/>
    <mergeCell ref="I379:J379"/>
    <mergeCell ref="K379:L379"/>
    <mergeCell ref="M379:N379"/>
    <mergeCell ref="J388:M388"/>
    <mergeCell ref="N388:N389"/>
    <mergeCell ref="J389:K389"/>
    <mergeCell ref="L389:M389"/>
    <mergeCell ref="D395:E395"/>
    <mergeCell ref="F395:G395"/>
    <mergeCell ref="H395:I395"/>
    <mergeCell ref="J395:K395"/>
    <mergeCell ref="L395:M395"/>
    <mergeCell ref="J392:K392"/>
    <mergeCell ref="L392:M392"/>
    <mergeCell ref="D393:E393"/>
    <mergeCell ref="F393:G393"/>
    <mergeCell ref="H393:I393"/>
    <mergeCell ref="J393:K393"/>
    <mergeCell ref="L393:M393"/>
    <mergeCell ref="M380:N380"/>
    <mergeCell ref="E381:F381"/>
    <mergeCell ref="G381:H381"/>
    <mergeCell ref="I381:J381"/>
    <mergeCell ref="K381:L381"/>
    <mergeCell ref="M381:N381"/>
    <mergeCell ref="D373:D374"/>
    <mergeCell ref="E373:F374"/>
    <mergeCell ref="G373:H374"/>
    <mergeCell ref="I373:J374"/>
    <mergeCell ref="K373:L374"/>
    <mergeCell ref="M373:N374"/>
    <mergeCell ref="E377:F377"/>
    <mergeCell ref="G377:H377"/>
    <mergeCell ref="I377:J377"/>
    <mergeCell ref="K377:L377"/>
    <mergeCell ref="M377:N377"/>
    <mergeCell ref="E367:F367"/>
    <mergeCell ref="G367:H367"/>
    <mergeCell ref="I367:J367"/>
    <mergeCell ref="K367:L367"/>
    <mergeCell ref="M367:N367"/>
    <mergeCell ref="C368:D368"/>
    <mergeCell ref="I368:J368"/>
    <mergeCell ref="K368:L368"/>
    <mergeCell ref="M368:N368"/>
    <mergeCell ref="C359:D360"/>
    <mergeCell ref="E359:F360"/>
    <mergeCell ref="G359:H360"/>
    <mergeCell ref="I359:J360"/>
    <mergeCell ref="K359:L360"/>
    <mergeCell ref="M359:N360"/>
    <mergeCell ref="E365:F365"/>
    <mergeCell ref="G365:H365"/>
    <mergeCell ref="I365:J365"/>
    <mergeCell ref="K365:L365"/>
    <mergeCell ref="M365:N365"/>
    <mergeCell ref="E347:F347"/>
    <mergeCell ref="G347:H347"/>
    <mergeCell ref="I347:J347"/>
    <mergeCell ref="K347:L347"/>
    <mergeCell ref="M347:N347"/>
    <mergeCell ref="K362:L362"/>
    <mergeCell ref="M362:N362"/>
    <mergeCell ref="E363:F363"/>
    <mergeCell ref="G363:H363"/>
    <mergeCell ref="I363:J363"/>
    <mergeCell ref="K363:L363"/>
    <mergeCell ref="M363:N363"/>
    <mergeCell ref="E345:F345"/>
    <mergeCell ref="G345:H345"/>
    <mergeCell ref="I345:J345"/>
    <mergeCell ref="K345:L345"/>
    <mergeCell ref="M345:N345"/>
    <mergeCell ref="E346:F346"/>
    <mergeCell ref="G346:H346"/>
    <mergeCell ref="I346:J346"/>
    <mergeCell ref="K346:L346"/>
    <mergeCell ref="M346:N346"/>
    <mergeCell ref="E343:F343"/>
    <mergeCell ref="G343:H343"/>
    <mergeCell ref="I343:J343"/>
    <mergeCell ref="K343:L343"/>
    <mergeCell ref="M343:N343"/>
    <mergeCell ref="E344:F344"/>
    <mergeCell ref="G344:H344"/>
    <mergeCell ref="I344:J344"/>
    <mergeCell ref="K344:L344"/>
    <mergeCell ref="M344:N344"/>
    <mergeCell ref="M339:N340"/>
    <mergeCell ref="M341:N341"/>
    <mergeCell ref="E342:F342"/>
    <mergeCell ref="G342:H342"/>
    <mergeCell ref="I342:J342"/>
    <mergeCell ref="K342:L342"/>
    <mergeCell ref="M342:N342"/>
    <mergeCell ref="E334:F334"/>
    <mergeCell ref="G334:H334"/>
    <mergeCell ref="I334:J334"/>
    <mergeCell ref="K334:L334"/>
    <mergeCell ref="A339:C340"/>
    <mergeCell ref="E339:F340"/>
    <mergeCell ref="G339:H340"/>
    <mergeCell ref="I339:J340"/>
    <mergeCell ref="K339:L340"/>
    <mergeCell ref="E333:F333"/>
    <mergeCell ref="G333:H333"/>
    <mergeCell ref="I333:J333"/>
    <mergeCell ref="K333:L333"/>
    <mergeCell ref="E330:F330"/>
    <mergeCell ref="G330:H330"/>
    <mergeCell ref="I330:J330"/>
    <mergeCell ref="K330:L330"/>
    <mergeCell ref="M330:N330"/>
    <mergeCell ref="M333:N333"/>
    <mergeCell ref="E331:F331"/>
    <mergeCell ref="G331:H331"/>
    <mergeCell ref="I331:J331"/>
    <mergeCell ref="K331:L331"/>
    <mergeCell ref="M331:N331"/>
    <mergeCell ref="E332:F332"/>
    <mergeCell ref="G332:H332"/>
    <mergeCell ref="I332:J332"/>
    <mergeCell ref="K332:L332"/>
    <mergeCell ref="M332:N332"/>
    <mergeCell ref="E326:F326"/>
    <mergeCell ref="G326:H326"/>
    <mergeCell ref="I326:J326"/>
    <mergeCell ref="K326:L326"/>
    <mergeCell ref="M326:N326"/>
    <mergeCell ref="E329:F329"/>
    <mergeCell ref="G329:H329"/>
    <mergeCell ref="I329:J329"/>
    <mergeCell ref="K329:L329"/>
    <mergeCell ref="M329:N329"/>
    <mergeCell ref="E324:F324"/>
    <mergeCell ref="G324:H324"/>
    <mergeCell ref="I324:J324"/>
    <mergeCell ref="K324:L324"/>
    <mergeCell ref="M324:N324"/>
    <mergeCell ref="E325:F325"/>
    <mergeCell ref="G325:H325"/>
    <mergeCell ref="I325:J325"/>
    <mergeCell ref="K325:L325"/>
    <mergeCell ref="M325:N325"/>
    <mergeCell ref="E322:F322"/>
    <mergeCell ref="G322:H322"/>
    <mergeCell ref="I322:J322"/>
    <mergeCell ref="K322:L322"/>
    <mergeCell ref="M322:N322"/>
    <mergeCell ref="E323:F323"/>
    <mergeCell ref="G323:H323"/>
    <mergeCell ref="I323:J323"/>
    <mergeCell ref="K323:L323"/>
    <mergeCell ref="M323:N323"/>
    <mergeCell ref="E316:F316"/>
    <mergeCell ref="G316:H316"/>
    <mergeCell ref="I316:J316"/>
    <mergeCell ref="K316:L316"/>
    <mergeCell ref="M316:N316"/>
    <mergeCell ref="E321:F321"/>
    <mergeCell ref="G321:H321"/>
    <mergeCell ref="I321:J321"/>
    <mergeCell ref="K321:L321"/>
    <mergeCell ref="M321:N321"/>
    <mergeCell ref="E310:F310"/>
    <mergeCell ref="G310:H310"/>
    <mergeCell ref="I310:J310"/>
    <mergeCell ref="K310:L310"/>
    <mergeCell ref="M310:N310"/>
    <mergeCell ref="E314:F314"/>
    <mergeCell ref="G314:H314"/>
    <mergeCell ref="I314:J314"/>
    <mergeCell ref="K314:L314"/>
    <mergeCell ref="M314:N314"/>
    <mergeCell ref="E308:F308"/>
    <mergeCell ref="G308:H308"/>
    <mergeCell ref="I308:J308"/>
    <mergeCell ref="K308:L308"/>
    <mergeCell ref="M308:N308"/>
    <mergeCell ref="E309:F309"/>
    <mergeCell ref="G309:H309"/>
    <mergeCell ref="I309:J309"/>
    <mergeCell ref="K309:L309"/>
    <mergeCell ref="M309:N309"/>
    <mergeCell ref="E306:F306"/>
    <mergeCell ref="G306:H306"/>
    <mergeCell ref="I306:J306"/>
    <mergeCell ref="K306:L306"/>
    <mergeCell ref="M306:N306"/>
    <mergeCell ref="E307:F307"/>
    <mergeCell ref="G307:H307"/>
    <mergeCell ref="I307:J307"/>
    <mergeCell ref="K307:L307"/>
    <mergeCell ref="M307:N307"/>
    <mergeCell ref="E302:F302"/>
    <mergeCell ref="G302:H302"/>
    <mergeCell ref="I302:J302"/>
    <mergeCell ref="K302:L302"/>
    <mergeCell ref="M302:N302"/>
    <mergeCell ref="E305:F305"/>
    <mergeCell ref="G305:H305"/>
    <mergeCell ref="I305:J305"/>
    <mergeCell ref="K305:L305"/>
    <mergeCell ref="M305:N305"/>
    <mergeCell ref="E300:F300"/>
    <mergeCell ref="G300:H300"/>
    <mergeCell ref="I300:J300"/>
    <mergeCell ref="K300:L300"/>
    <mergeCell ref="M300:N300"/>
    <mergeCell ref="E301:F301"/>
    <mergeCell ref="G301:H301"/>
    <mergeCell ref="I301:J301"/>
    <mergeCell ref="K301:L301"/>
    <mergeCell ref="M301:N301"/>
    <mergeCell ref="E298:F298"/>
    <mergeCell ref="G298:H298"/>
    <mergeCell ref="I298:J298"/>
    <mergeCell ref="K298:L298"/>
    <mergeCell ref="M298:N298"/>
    <mergeCell ref="E299:F299"/>
    <mergeCell ref="G299:H299"/>
    <mergeCell ref="I299:J299"/>
    <mergeCell ref="K299:L299"/>
    <mergeCell ref="M299:N299"/>
    <mergeCell ref="E294:F294"/>
    <mergeCell ref="G294:H294"/>
    <mergeCell ref="I294:J294"/>
    <mergeCell ref="K294:L294"/>
    <mergeCell ref="M294:N294"/>
    <mergeCell ref="E297:F297"/>
    <mergeCell ref="G297:H297"/>
    <mergeCell ref="I297:J297"/>
    <mergeCell ref="K297:L297"/>
    <mergeCell ref="M297:N297"/>
    <mergeCell ref="E292:F292"/>
    <mergeCell ref="G292:H292"/>
    <mergeCell ref="I292:J292"/>
    <mergeCell ref="K292:L292"/>
    <mergeCell ref="M292:N292"/>
    <mergeCell ref="E293:F293"/>
    <mergeCell ref="G293:H293"/>
    <mergeCell ref="I293:J293"/>
    <mergeCell ref="K293:L293"/>
    <mergeCell ref="M293:N293"/>
    <mergeCell ref="E290:F290"/>
    <mergeCell ref="G290:H290"/>
    <mergeCell ref="I290:J290"/>
    <mergeCell ref="K290:L290"/>
    <mergeCell ref="M290:N290"/>
    <mergeCell ref="E291:F291"/>
    <mergeCell ref="G291:H291"/>
    <mergeCell ref="I291:J291"/>
    <mergeCell ref="K291:L291"/>
    <mergeCell ref="M291:N291"/>
    <mergeCell ref="A283:O284"/>
    <mergeCell ref="G288:H288"/>
    <mergeCell ref="I288:J288"/>
    <mergeCell ref="K288:L288"/>
    <mergeCell ref="E289:F289"/>
    <mergeCell ref="G289:H289"/>
    <mergeCell ref="I289:J289"/>
    <mergeCell ref="K289:L289"/>
    <mergeCell ref="M289:N289"/>
    <mergeCell ref="E275:F275"/>
    <mergeCell ref="G275:H275"/>
    <mergeCell ref="I275:J275"/>
    <mergeCell ref="K275:L275"/>
    <mergeCell ref="M275:N275"/>
    <mergeCell ref="E276:F276"/>
    <mergeCell ref="G276:H276"/>
    <mergeCell ref="I276:J276"/>
    <mergeCell ref="K276:L276"/>
    <mergeCell ref="M276:N276"/>
    <mergeCell ref="E273:F273"/>
    <mergeCell ref="G273:H273"/>
    <mergeCell ref="I273:J273"/>
    <mergeCell ref="K273:L273"/>
    <mergeCell ref="M273:N273"/>
    <mergeCell ref="E274:F274"/>
    <mergeCell ref="G274:H274"/>
    <mergeCell ref="I274:J274"/>
    <mergeCell ref="K274:L274"/>
    <mergeCell ref="M274:N274"/>
    <mergeCell ref="E271:F271"/>
    <mergeCell ref="G271:H271"/>
    <mergeCell ref="I271:J271"/>
    <mergeCell ref="K271:L271"/>
    <mergeCell ref="M271:N271"/>
    <mergeCell ref="E272:F272"/>
    <mergeCell ref="G272:H272"/>
    <mergeCell ref="I272:J272"/>
    <mergeCell ref="K272:L272"/>
    <mergeCell ref="M272:N272"/>
    <mergeCell ref="K269:L269"/>
    <mergeCell ref="E270:F270"/>
    <mergeCell ref="G270:H270"/>
    <mergeCell ref="I270:J270"/>
    <mergeCell ref="K270:L270"/>
    <mergeCell ref="M270:N270"/>
    <mergeCell ref="A267:C268"/>
    <mergeCell ref="E267:F268"/>
    <mergeCell ref="G267:H268"/>
    <mergeCell ref="I267:J268"/>
    <mergeCell ref="K267:L268"/>
    <mergeCell ref="M267:N268"/>
    <mergeCell ref="E261:F261"/>
    <mergeCell ref="G261:H261"/>
    <mergeCell ref="I261:J261"/>
    <mergeCell ref="E262:F262"/>
    <mergeCell ref="G262:H262"/>
    <mergeCell ref="I262:J262"/>
    <mergeCell ref="E259:F259"/>
    <mergeCell ref="G259:H259"/>
    <mergeCell ref="I259:J259"/>
    <mergeCell ref="E260:F260"/>
    <mergeCell ref="G260:H260"/>
    <mergeCell ref="I260:J260"/>
    <mergeCell ref="E257:F257"/>
    <mergeCell ref="G257:H257"/>
    <mergeCell ref="I257:J257"/>
    <mergeCell ref="E258:F258"/>
    <mergeCell ref="G258:H258"/>
    <mergeCell ref="I258:J258"/>
    <mergeCell ref="E253:F253"/>
    <mergeCell ref="G253:H253"/>
    <mergeCell ref="I253:J253"/>
    <mergeCell ref="E256:F256"/>
    <mergeCell ref="G256:H256"/>
    <mergeCell ref="I256:J256"/>
    <mergeCell ref="E251:F251"/>
    <mergeCell ref="G251:H251"/>
    <mergeCell ref="I251:J251"/>
    <mergeCell ref="E252:F252"/>
    <mergeCell ref="G252:H252"/>
    <mergeCell ref="I252:J252"/>
    <mergeCell ref="E249:F249"/>
    <mergeCell ref="G249:H249"/>
    <mergeCell ref="I249:J249"/>
    <mergeCell ref="E250:F250"/>
    <mergeCell ref="G250:H250"/>
    <mergeCell ref="I250:J250"/>
    <mergeCell ref="E247:F247"/>
    <mergeCell ref="G247:H247"/>
    <mergeCell ref="I247:J247"/>
    <mergeCell ref="E248:F248"/>
    <mergeCell ref="G248:H248"/>
    <mergeCell ref="I248:J248"/>
    <mergeCell ref="E240:F240"/>
    <mergeCell ref="G240:H240"/>
    <mergeCell ref="I240:J240"/>
    <mergeCell ref="K240:L240"/>
    <mergeCell ref="M240:N240"/>
    <mergeCell ref="E241:F241"/>
    <mergeCell ref="G241:H241"/>
    <mergeCell ref="I241:J241"/>
    <mergeCell ref="K241:L241"/>
    <mergeCell ref="M241:N241"/>
    <mergeCell ref="E238:F238"/>
    <mergeCell ref="G238:H238"/>
    <mergeCell ref="I238:J238"/>
    <mergeCell ref="K238:L238"/>
    <mergeCell ref="M238:N238"/>
    <mergeCell ref="E239:F239"/>
    <mergeCell ref="G239:H239"/>
    <mergeCell ref="I239:J239"/>
    <mergeCell ref="K239:L239"/>
    <mergeCell ref="M239:N239"/>
    <mergeCell ref="E234:F234"/>
    <mergeCell ref="G234:H234"/>
    <mergeCell ref="I234:J234"/>
    <mergeCell ref="K234:L234"/>
    <mergeCell ref="M234:N234"/>
    <mergeCell ref="M237:N237"/>
    <mergeCell ref="E232:F232"/>
    <mergeCell ref="G232:H232"/>
    <mergeCell ref="I232:J232"/>
    <mergeCell ref="K232:L232"/>
    <mergeCell ref="M232:N232"/>
    <mergeCell ref="E233:F233"/>
    <mergeCell ref="G233:H233"/>
    <mergeCell ref="I233:J233"/>
    <mergeCell ref="K233:L233"/>
    <mergeCell ref="M233:N233"/>
    <mergeCell ref="E230:F230"/>
    <mergeCell ref="G230:H230"/>
    <mergeCell ref="I230:J230"/>
    <mergeCell ref="K230:L230"/>
    <mergeCell ref="M230:N230"/>
    <mergeCell ref="E231:F231"/>
    <mergeCell ref="G231:H231"/>
    <mergeCell ref="I231:J231"/>
    <mergeCell ref="K231:L231"/>
    <mergeCell ref="M231:N231"/>
    <mergeCell ref="E228:F228"/>
    <mergeCell ref="G228:H228"/>
    <mergeCell ref="I228:J228"/>
    <mergeCell ref="K228:L228"/>
    <mergeCell ref="M228:N228"/>
    <mergeCell ref="E229:F229"/>
    <mergeCell ref="G229:H229"/>
    <mergeCell ref="I229:J229"/>
    <mergeCell ref="K229:L229"/>
    <mergeCell ref="M229:N229"/>
    <mergeCell ref="E224:F224"/>
    <mergeCell ref="G224:H224"/>
    <mergeCell ref="I224:J224"/>
    <mergeCell ref="K224:L224"/>
    <mergeCell ref="M224:N224"/>
    <mergeCell ref="E225:F225"/>
    <mergeCell ref="G225:H225"/>
    <mergeCell ref="I225:J225"/>
    <mergeCell ref="K225:L225"/>
    <mergeCell ref="M225:N225"/>
    <mergeCell ref="E222:F222"/>
    <mergeCell ref="G222:H222"/>
    <mergeCell ref="I222:J222"/>
    <mergeCell ref="K222:L222"/>
    <mergeCell ref="M222:N222"/>
    <mergeCell ref="E223:F223"/>
    <mergeCell ref="G223:H223"/>
    <mergeCell ref="I223:J223"/>
    <mergeCell ref="K223:L223"/>
    <mergeCell ref="M223:N223"/>
    <mergeCell ref="E220:F220"/>
    <mergeCell ref="G220:H220"/>
    <mergeCell ref="I220:J220"/>
    <mergeCell ref="K220:L220"/>
    <mergeCell ref="M220:N220"/>
    <mergeCell ref="E221:F221"/>
    <mergeCell ref="G221:H221"/>
    <mergeCell ref="I221:J221"/>
    <mergeCell ref="K221:L221"/>
    <mergeCell ref="M221:N221"/>
    <mergeCell ref="M217:N217"/>
    <mergeCell ref="E219:F219"/>
    <mergeCell ref="G219:H219"/>
    <mergeCell ref="I219:J219"/>
    <mergeCell ref="K219:L219"/>
    <mergeCell ref="M219:N219"/>
    <mergeCell ref="E215:F215"/>
    <mergeCell ref="G215:H215"/>
    <mergeCell ref="I215:J215"/>
    <mergeCell ref="K215:L215"/>
    <mergeCell ref="M215:N215"/>
    <mergeCell ref="E216:F216"/>
    <mergeCell ref="G216:H216"/>
    <mergeCell ref="I216:J216"/>
    <mergeCell ref="K216:L216"/>
    <mergeCell ref="M216:N216"/>
    <mergeCell ref="E213:F213"/>
    <mergeCell ref="G213:H213"/>
    <mergeCell ref="I213:J213"/>
    <mergeCell ref="K213:L213"/>
    <mergeCell ref="M213:N213"/>
    <mergeCell ref="E214:F214"/>
    <mergeCell ref="G214:H214"/>
    <mergeCell ref="I214:J214"/>
    <mergeCell ref="K214:L214"/>
    <mergeCell ref="M214:N214"/>
    <mergeCell ref="E211:F211"/>
    <mergeCell ref="G211:H211"/>
    <mergeCell ref="I211:J211"/>
    <mergeCell ref="K211:L211"/>
    <mergeCell ref="M211:N211"/>
    <mergeCell ref="E212:F212"/>
    <mergeCell ref="G212:H212"/>
    <mergeCell ref="I212:J212"/>
    <mergeCell ref="K212:L212"/>
    <mergeCell ref="M212:N212"/>
    <mergeCell ref="A204:O205"/>
    <mergeCell ref="G209:H209"/>
    <mergeCell ref="I209:J209"/>
    <mergeCell ref="K209:L209"/>
    <mergeCell ref="M209:N209"/>
    <mergeCell ref="E210:F210"/>
    <mergeCell ref="G210:H210"/>
    <mergeCell ref="I210:J210"/>
    <mergeCell ref="K210:L210"/>
    <mergeCell ref="M210:N210"/>
    <mergeCell ref="E198:F198"/>
    <mergeCell ref="G198:H198"/>
    <mergeCell ref="I198:J198"/>
    <mergeCell ref="K198:L198"/>
    <mergeCell ref="M198:N198"/>
    <mergeCell ref="E199:F199"/>
    <mergeCell ref="G199:H199"/>
    <mergeCell ref="I199:J199"/>
    <mergeCell ref="K199:L199"/>
    <mergeCell ref="M199:N199"/>
    <mergeCell ref="E196:F196"/>
    <mergeCell ref="G196:H196"/>
    <mergeCell ref="I196:J196"/>
    <mergeCell ref="K196:L196"/>
    <mergeCell ref="M196:N196"/>
    <mergeCell ref="E197:F197"/>
    <mergeCell ref="G197:H197"/>
    <mergeCell ref="I197:J197"/>
    <mergeCell ref="K197:L197"/>
    <mergeCell ref="M197:N197"/>
    <mergeCell ref="K194:L194"/>
    <mergeCell ref="E195:F195"/>
    <mergeCell ref="G195:H195"/>
    <mergeCell ref="I195:J195"/>
    <mergeCell ref="K195:L195"/>
    <mergeCell ref="M195:N195"/>
    <mergeCell ref="A192:C193"/>
    <mergeCell ref="E192:F193"/>
    <mergeCell ref="G192:H193"/>
    <mergeCell ref="I192:J193"/>
    <mergeCell ref="K192:L193"/>
    <mergeCell ref="M192:N193"/>
    <mergeCell ref="E186:F186"/>
    <mergeCell ref="G186:H186"/>
    <mergeCell ref="I186:J186"/>
    <mergeCell ref="E187:F187"/>
    <mergeCell ref="G187:H187"/>
    <mergeCell ref="I187:J187"/>
    <mergeCell ref="E184:F184"/>
    <mergeCell ref="G184:H184"/>
    <mergeCell ref="I184:J184"/>
    <mergeCell ref="E185:F185"/>
    <mergeCell ref="G185:H185"/>
    <mergeCell ref="I185:J185"/>
    <mergeCell ref="E180:F180"/>
    <mergeCell ref="G180:H180"/>
    <mergeCell ref="I180:J180"/>
    <mergeCell ref="E183:F183"/>
    <mergeCell ref="G183:H183"/>
    <mergeCell ref="I183:J183"/>
    <mergeCell ref="E178:F178"/>
    <mergeCell ref="G178:H178"/>
    <mergeCell ref="I178:J178"/>
    <mergeCell ref="E179:F179"/>
    <mergeCell ref="G179:H179"/>
    <mergeCell ref="I179:J179"/>
    <mergeCell ref="E176:F176"/>
    <mergeCell ref="G176:H176"/>
    <mergeCell ref="I176:J176"/>
    <mergeCell ref="E177:F177"/>
    <mergeCell ref="G177:H177"/>
    <mergeCell ref="I177:J177"/>
    <mergeCell ref="E169:F169"/>
    <mergeCell ref="G169:H169"/>
    <mergeCell ref="I169:J169"/>
    <mergeCell ref="M169:N169"/>
    <mergeCell ref="E170:F170"/>
    <mergeCell ref="G170:H170"/>
    <mergeCell ref="I170:J170"/>
    <mergeCell ref="M170:N170"/>
    <mergeCell ref="E164:F164"/>
    <mergeCell ref="G164:H164"/>
    <mergeCell ref="I164:J164"/>
    <mergeCell ref="K164:L164"/>
    <mergeCell ref="M164:N164"/>
    <mergeCell ref="E168:F168"/>
    <mergeCell ref="G168:H168"/>
    <mergeCell ref="I168:J168"/>
    <mergeCell ref="M168:N168"/>
    <mergeCell ref="K168:L168"/>
    <mergeCell ref="K169:L169"/>
    <mergeCell ref="K170:L170"/>
    <mergeCell ref="E162:F162"/>
    <mergeCell ref="G162:H162"/>
    <mergeCell ref="I162:J162"/>
    <mergeCell ref="K162:L162"/>
    <mergeCell ref="M162:N162"/>
    <mergeCell ref="E163:F163"/>
    <mergeCell ref="G163:H163"/>
    <mergeCell ref="I163:J163"/>
    <mergeCell ref="K163:L163"/>
    <mergeCell ref="M163:N163"/>
    <mergeCell ref="E160:F160"/>
    <mergeCell ref="G160:H160"/>
    <mergeCell ref="I160:J160"/>
    <mergeCell ref="K160:L160"/>
    <mergeCell ref="M160:N160"/>
    <mergeCell ref="E161:F161"/>
    <mergeCell ref="G161:H161"/>
    <mergeCell ref="I161:J161"/>
    <mergeCell ref="K161:L161"/>
    <mergeCell ref="M161:N161"/>
    <mergeCell ref="E156:F156"/>
    <mergeCell ref="G156:H156"/>
    <mergeCell ref="I156:J156"/>
    <mergeCell ref="K156:L156"/>
    <mergeCell ref="M156:N156"/>
    <mergeCell ref="E157:F157"/>
    <mergeCell ref="G157:H157"/>
    <mergeCell ref="I157:J157"/>
    <mergeCell ref="K157:L157"/>
    <mergeCell ref="M157:N157"/>
    <mergeCell ref="E154:F154"/>
    <mergeCell ref="G154:H154"/>
    <mergeCell ref="I154:J154"/>
    <mergeCell ref="K154:L154"/>
    <mergeCell ref="M154:N154"/>
    <mergeCell ref="E155:F155"/>
    <mergeCell ref="G155:H155"/>
    <mergeCell ref="I155:J155"/>
    <mergeCell ref="K155:L155"/>
    <mergeCell ref="M155:N155"/>
    <mergeCell ref="E150:F150"/>
    <mergeCell ref="G150:H150"/>
    <mergeCell ref="I150:J150"/>
    <mergeCell ref="K150:L150"/>
    <mergeCell ref="M150:N150"/>
    <mergeCell ref="E153:F153"/>
    <mergeCell ref="G153:H153"/>
    <mergeCell ref="I153:J153"/>
    <mergeCell ref="K153:L153"/>
    <mergeCell ref="M153:N153"/>
    <mergeCell ref="E148:F148"/>
    <mergeCell ref="G148:H148"/>
    <mergeCell ref="I148:J148"/>
    <mergeCell ref="K148:L148"/>
    <mergeCell ref="M148:N148"/>
    <mergeCell ref="E149:F149"/>
    <mergeCell ref="G149:H149"/>
    <mergeCell ref="I149:J149"/>
    <mergeCell ref="K149:L149"/>
    <mergeCell ref="M149:N149"/>
    <mergeCell ref="E146:F146"/>
    <mergeCell ref="G146:H146"/>
    <mergeCell ref="I146:J146"/>
    <mergeCell ref="K146:L146"/>
    <mergeCell ref="M146:N146"/>
    <mergeCell ref="E147:F147"/>
    <mergeCell ref="G147:H147"/>
    <mergeCell ref="I147:J147"/>
    <mergeCell ref="K147:L147"/>
    <mergeCell ref="M147:N147"/>
    <mergeCell ref="A140:O141"/>
    <mergeCell ref="E145:F145"/>
    <mergeCell ref="G145:H145"/>
    <mergeCell ref="I145:J145"/>
    <mergeCell ref="K145:L145"/>
    <mergeCell ref="M145:N145"/>
    <mergeCell ref="E136:F136"/>
    <mergeCell ref="G136:H136"/>
    <mergeCell ref="I136:J136"/>
    <mergeCell ref="K136:L136"/>
    <mergeCell ref="M136:N136"/>
    <mergeCell ref="E137:F137"/>
    <mergeCell ref="G137:H137"/>
    <mergeCell ref="I137:J137"/>
    <mergeCell ref="K137:L137"/>
    <mergeCell ref="M137:N137"/>
    <mergeCell ref="E134:F134"/>
    <mergeCell ref="G134:H134"/>
    <mergeCell ref="I134:J134"/>
    <mergeCell ref="K134:L134"/>
    <mergeCell ref="M134:N134"/>
    <mergeCell ref="E135:F135"/>
    <mergeCell ref="G135:H135"/>
    <mergeCell ref="I135:J135"/>
    <mergeCell ref="K135:L135"/>
    <mergeCell ref="M135:N135"/>
    <mergeCell ref="E132:F132"/>
    <mergeCell ref="G132:H132"/>
    <mergeCell ref="I132:J132"/>
    <mergeCell ref="K132:L132"/>
    <mergeCell ref="M132:N132"/>
    <mergeCell ref="E133:F133"/>
    <mergeCell ref="G133:H133"/>
    <mergeCell ref="I133:J133"/>
    <mergeCell ref="K133:L133"/>
    <mergeCell ref="M133:N133"/>
    <mergeCell ref="E130:F130"/>
    <mergeCell ref="G130:H130"/>
    <mergeCell ref="I130:J130"/>
    <mergeCell ref="K130:L130"/>
    <mergeCell ref="M130:N130"/>
    <mergeCell ref="E131:F131"/>
    <mergeCell ref="G131:H131"/>
    <mergeCell ref="I131:J131"/>
    <mergeCell ref="K131:L131"/>
    <mergeCell ref="M131:N131"/>
    <mergeCell ref="A127:C128"/>
    <mergeCell ref="E127:F128"/>
    <mergeCell ref="G127:H128"/>
    <mergeCell ref="I127:J128"/>
    <mergeCell ref="K127:L128"/>
    <mergeCell ref="M127:N128"/>
    <mergeCell ref="E122:F122"/>
    <mergeCell ref="G122:H122"/>
    <mergeCell ref="I122:J122"/>
    <mergeCell ref="E123:F123"/>
    <mergeCell ref="G123:H123"/>
    <mergeCell ref="I123:J123"/>
    <mergeCell ref="E120:F120"/>
    <mergeCell ref="G120:H120"/>
    <mergeCell ref="I120:J120"/>
    <mergeCell ref="E121:F121"/>
    <mergeCell ref="G121:H121"/>
    <mergeCell ref="I121:J121"/>
    <mergeCell ref="E118:F118"/>
    <mergeCell ref="G118:H118"/>
    <mergeCell ref="I118:J118"/>
    <mergeCell ref="E119:F119"/>
    <mergeCell ref="G119:H119"/>
    <mergeCell ref="I119:J119"/>
    <mergeCell ref="E116:F116"/>
    <mergeCell ref="G116:H116"/>
    <mergeCell ref="I116:J116"/>
    <mergeCell ref="E117:F117"/>
    <mergeCell ref="G117:H117"/>
    <mergeCell ref="I117:J117"/>
    <mergeCell ref="E112:F112"/>
    <mergeCell ref="G112:H112"/>
    <mergeCell ref="I112:J112"/>
    <mergeCell ref="E113:F113"/>
    <mergeCell ref="G113:H113"/>
    <mergeCell ref="I113:J113"/>
    <mergeCell ref="E110:F110"/>
    <mergeCell ref="G110:H110"/>
    <mergeCell ref="I110:J110"/>
    <mergeCell ref="E111:F111"/>
    <mergeCell ref="G111:H111"/>
    <mergeCell ref="I111:J111"/>
    <mergeCell ref="E108:F108"/>
    <mergeCell ref="G108:H108"/>
    <mergeCell ref="I108:J108"/>
    <mergeCell ref="E109:F109"/>
    <mergeCell ref="G109:H109"/>
    <mergeCell ref="I109:J109"/>
    <mergeCell ref="E106:F106"/>
    <mergeCell ref="G106:H106"/>
    <mergeCell ref="I106:J106"/>
    <mergeCell ref="E107:F107"/>
    <mergeCell ref="G107:H107"/>
    <mergeCell ref="I107:J107"/>
    <mergeCell ref="E98:F98"/>
    <mergeCell ref="G98:H98"/>
    <mergeCell ref="I98:J98"/>
    <mergeCell ref="E99:F99"/>
    <mergeCell ref="G99:H99"/>
    <mergeCell ref="I99:J99"/>
    <mergeCell ref="K98:L98"/>
    <mergeCell ref="M98:N98"/>
    <mergeCell ref="E100:F100"/>
    <mergeCell ref="G100:H100"/>
    <mergeCell ref="I100:J100"/>
    <mergeCell ref="K100:L100"/>
    <mergeCell ref="M100:N100"/>
    <mergeCell ref="E96:F96"/>
    <mergeCell ref="G96:H96"/>
    <mergeCell ref="I96:J96"/>
    <mergeCell ref="K96:L96"/>
    <mergeCell ref="M96:N96"/>
    <mergeCell ref="E97:F97"/>
    <mergeCell ref="G97:H97"/>
    <mergeCell ref="I97:J97"/>
    <mergeCell ref="K97:L97"/>
    <mergeCell ref="M97:N97"/>
    <mergeCell ref="K99:L99"/>
    <mergeCell ref="M99:N99"/>
    <mergeCell ref="E92:F92"/>
    <mergeCell ref="G92:H92"/>
    <mergeCell ref="I92:J92"/>
    <mergeCell ref="K92:L92"/>
    <mergeCell ref="M92:N92"/>
    <mergeCell ref="E93:F93"/>
    <mergeCell ref="G93:H93"/>
    <mergeCell ref="I93:J93"/>
    <mergeCell ref="K93:L93"/>
    <mergeCell ref="M93:N93"/>
    <mergeCell ref="E90:F90"/>
    <mergeCell ref="G90:H90"/>
    <mergeCell ref="I90:J90"/>
    <mergeCell ref="K90:L90"/>
    <mergeCell ref="M90:N90"/>
    <mergeCell ref="E91:F91"/>
    <mergeCell ref="G91:H91"/>
    <mergeCell ref="I91:J91"/>
    <mergeCell ref="K91:L91"/>
    <mergeCell ref="M91:N91"/>
    <mergeCell ref="E88:F88"/>
    <mergeCell ref="G88:H88"/>
    <mergeCell ref="I88:J88"/>
    <mergeCell ref="K88:L88"/>
    <mergeCell ref="M88:N88"/>
    <mergeCell ref="E89:F89"/>
    <mergeCell ref="G89:H89"/>
    <mergeCell ref="I89:J89"/>
    <mergeCell ref="K89:L89"/>
    <mergeCell ref="M89:N89"/>
    <mergeCell ref="E86:F86"/>
    <mergeCell ref="G86:H86"/>
    <mergeCell ref="I86:J86"/>
    <mergeCell ref="K86:L86"/>
    <mergeCell ref="M86:N86"/>
    <mergeCell ref="E87:F87"/>
    <mergeCell ref="G87:H87"/>
    <mergeCell ref="I87:J87"/>
    <mergeCell ref="K87:L87"/>
    <mergeCell ref="M87:N87"/>
    <mergeCell ref="E82:F82"/>
    <mergeCell ref="G82:H82"/>
    <mergeCell ref="I82:J82"/>
    <mergeCell ref="K82:L82"/>
    <mergeCell ref="M82:N82"/>
    <mergeCell ref="E83:F83"/>
    <mergeCell ref="G83:H83"/>
    <mergeCell ref="I83:J83"/>
    <mergeCell ref="K83:L83"/>
    <mergeCell ref="M83:N83"/>
    <mergeCell ref="E80:F80"/>
    <mergeCell ref="G80:H80"/>
    <mergeCell ref="I80:J80"/>
    <mergeCell ref="K80:L80"/>
    <mergeCell ref="M80:N80"/>
    <mergeCell ref="E81:F81"/>
    <mergeCell ref="G81:H81"/>
    <mergeCell ref="I81:J81"/>
    <mergeCell ref="K81:L81"/>
    <mergeCell ref="M81:N81"/>
    <mergeCell ref="E78:F78"/>
    <mergeCell ref="G78:H78"/>
    <mergeCell ref="I78:J78"/>
    <mergeCell ref="K78:L78"/>
    <mergeCell ref="M78:N78"/>
    <mergeCell ref="E79:F79"/>
    <mergeCell ref="G79:H79"/>
    <mergeCell ref="I79:J79"/>
    <mergeCell ref="K79:L79"/>
    <mergeCell ref="M79:N79"/>
    <mergeCell ref="M76:N76"/>
    <mergeCell ref="E77:F77"/>
    <mergeCell ref="G77:H77"/>
    <mergeCell ref="I77:J77"/>
    <mergeCell ref="K77:L77"/>
    <mergeCell ref="M77:N77"/>
    <mergeCell ref="K74:L74"/>
    <mergeCell ref="K75:L75"/>
    <mergeCell ref="E76:F76"/>
    <mergeCell ref="G76:H76"/>
    <mergeCell ref="I76:J76"/>
    <mergeCell ref="K76:L76"/>
    <mergeCell ref="E72:F72"/>
    <mergeCell ref="G72:H72"/>
    <mergeCell ref="I72:J72"/>
    <mergeCell ref="K72:L72"/>
    <mergeCell ref="M72:N72"/>
    <mergeCell ref="E73:F73"/>
    <mergeCell ref="G73:H73"/>
    <mergeCell ref="I73:J73"/>
    <mergeCell ref="K73:L73"/>
    <mergeCell ref="M73:N73"/>
    <mergeCell ref="E70:F70"/>
    <mergeCell ref="G70:H70"/>
    <mergeCell ref="I70:J70"/>
    <mergeCell ref="K70:L70"/>
    <mergeCell ref="M70:N70"/>
    <mergeCell ref="E71:F71"/>
    <mergeCell ref="G71:H71"/>
    <mergeCell ref="I71:J71"/>
    <mergeCell ref="K71:L71"/>
    <mergeCell ref="M71:N71"/>
    <mergeCell ref="E68:F68"/>
    <mergeCell ref="G68:H68"/>
    <mergeCell ref="I68:J68"/>
    <mergeCell ref="K68:L68"/>
    <mergeCell ref="M68:N68"/>
    <mergeCell ref="E69:F69"/>
    <mergeCell ref="G69:H69"/>
    <mergeCell ref="I69:J69"/>
    <mergeCell ref="K69:L69"/>
    <mergeCell ref="M69:N69"/>
    <mergeCell ref="E66:F66"/>
    <mergeCell ref="G66:H66"/>
    <mergeCell ref="I66:J66"/>
    <mergeCell ref="K66:L66"/>
    <mergeCell ref="M66:N66"/>
    <mergeCell ref="E67:F67"/>
    <mergeCell ref="G67:H67"/>
    <mergeCell ref="I67:J67"/>
    <mergeCell ref="K67:L67"/>
    <mergeCell ref="M67:N67"/>
    <mergeCell ref="A60:O61"/>
    <mergeCell ref="G65:H65"/>
    <mergeCell ref="I65:J65"/>
    <mergeCell ref="K65:L65"/>
    <mergeCell ref="C9:L9"/>
    <mergeCell ref="C10:L10"/>
    <mergeCell ref="C11:L17"/>
    <mergeCell ref="J20:L20"/>
    <mergeCell ref="J21:L21"/>
    <mergeCell ref="C24:L43"/>
  </mergeCells>
  <printOptions horizontalCentered="1"/>
  <pageMargins left="0.47" right="0.16" top="0.61" bottom="0.33" header="0.27" footer="0.2"/>
  <pageSetup paperSize="9" scale="52" fitToHeight="44" orientation="portrait" r:id="rId1"/>
  <headerFooter alignWithMargins="0">
    <oddHeader>&amp;L&amp;"Arial,Standard"TLBV
Abt. 3 Straßen- und Verkehrswesen
Ref.33  Straßenverwaltung, Straßenbetrieb und Straßenverkehr</oddHeader>
    <oddFooter>&amp;C&amp;"Arial,Standard"Seite &amp;P&amp;R&amp;"Arial,Standard"&amp;F</oddFooter>
  </headerFooter>
  <rowBreaks count="5" manualBreakCount="5">
    <brk id="58" max="14" man="1"/>
    <brk id="139" max="14" man="1"/>
    <brk id="202" max="14" man="1"/>
    <brk id="281" max="14" man="1"/>
    <brk id="35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enachrichtigungstyp xmlns="86471c61-e26c-4c51-a791-dba3fd447915">Benachrichtigung Startseite</Benachrichtigungstyp>
    <Beschreibung xmlns="86471c61-e26c-4c51-a791-dba3fd447915">Längenstatistik der Bundes-, Landes- und Kreisstraßen für die Zuständigkeitsbereiche der Regionen Mitte, Nord-, Ost- und Südwest, Stand 01.01.2023</Beschreibung>
    <Kategorie xmlns="9b2e1003-0b47-49a7-a640-3e8f90d5473b">2</Kategorie>
    <Link xmlns="86471c61-e26c-4c51-a791-dba3fd447915">
      <Url xsi:nil="true"/>
      <Description xsi:nil="true"/>
    </Link>
    <Benachrichtigungszeit_x0028_Tage_x0029_ xmlns="86471c61-e26c-4c51-a791-dba3fd447915">7</Benachrichtigungszeit_x0028_Tage_x0029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TLBV" ma:contentTypeID="0x0101000EDEA2723FB17E468DB9F8CBEE51D9ED0006ED4406D4535145ABCFBBE0E2077083" ma:contentTypeVersion="10" ma:contentTypeDescription="Inhaltstyp Dokumente für TLBV&#10;mit Benachritigungsworkflow" ma:contentTypeScope="" ma:versionID="22a469a31df68df54528726fc2b2f965">
  <xsd:schema xmlns:xsd="http://www.w3.org/2001/XMLSchema" xmlns:xs="http://www.w3.org/2001/XMLSchema" xmlns:p="http://schemas.microsoft.com/office/2006/metadata/properties" xmlns:ns2="86471c61-e26c-4c51-a791-dba3fd447915" xmlns:ns4="9b2e1003-0b47-49a7-a640-3e8f90d5473b" targetNamespace="http://schemas.microsoft.com/office/2006/metadata/properties" ma:root="true" ma:fieldsID="0257677d3620647011a2e0ee0069a7a1" ns2:_="" ns4:_="">
    <xsd:import namespace="86471c61-e26c-4c51-a791-dba3fd447915"/>
    <xsd:import namespace="9b2e1003-0b47-49a7-a640-3e8f90d5473b"/>
    <xsd:element name="properties">
      <xsd:complexType>
        <xsd:sequence>
          <xsd:element name="documentManagement">
            <xsd:complexType>
              <xsd:all>
                <xsd:element ref="ns2:Benachrichtigungstyp"/>
                <xsd:element ref="ns2:Benachrichtigungszeit_x0028_Tage_x0029_" minOccurs="0"/>
                <xsd:element ref="ns2:Beschreibung" minOccurs="0"/>
                <xsd:element ref="ns2:Link" minOccurs="0"/>
                <xsd:element ref="ns4:Kategori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71c61-e26c-4c51-a791-dba3fd447915" elementFormDefault="qualified">
    <xsd:import namespace="http://schemas.microsoft.com/office/2006/documentManagement/types"/>
    <xsd:import namespace="http://schemas.microsoft.com/office/infopath/2007/PartnerControls"/>
    <xsd:element name="Benachrichtigungstyp" ma:index="8" ma:displayName="Benachrichtigungstyp" ma:default="keine Benachrichtigung" ma:format="Dropdown" ma:internalName="Benachrichtigungstyp" ma:readOnly="false">
      <xsd:simpleType>
        <xsd:restriction base="dms:Choice">
          <xsd:enumeration value="Benachrichtigung Startseite"/>
          <xsd:enumeration value="Benachrichtigung Bereichsseite"/>
          <xsd:enumeration value="keine Benachrichtigung"/>
        </xsd:restriction>
      </xsd:simpleType>
    </xsd:element>
    <xsd:element name="Benachrichtigungszeit_x0028_Tage_x0029_" ma:index="9" nillable="true" ma:displayName="Benachrichtigungszeit(Tage)" ma:decimals="0" ma:default="14" ma:internalName="Benachrichtigungszeit_x0028_Tage_x0029_">
      <xsd:simpleType>
        <xsd:restriction base="dms:Number"/>
      </xsd:simpleType>
    </xsd:element>
    <xsd:element name="Beschreibung" ma:index="10" nillable="true" ma:displayName="Beschreibung" ma:internalName="Beschreibung">
      <xsd:simpleType>
        <xsd:restriction base="dms:Note">
          <xsd:maxLength value="255"/>
        </xsd:restriction>
      </xsd:simpleType>
    </xsd:element>
    <xsd:element name="Link" ma:index="11"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b2e1003-0b47-49a7-a640-3e8f90d5473b" elementFormDefault="qualified">
    <xsd:import namespace="http://schemas.microsoft.com/office/2006/documentManagement/types"/>
    <xsd:import namespace="http://schemas.microsoft.com/office/infopath/2007/PartnerControls"/>
    <xsd:element name="Kategorie" ma:index="13" ma:displayName="Kategorie" ma:list="{c9defe67-f25e-4fb6-b4cf-1597bdd420e7}" ma:internalName="Kategori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CF28E07-B83B-48C7-A800-68FCD53E6F75}">
  <ds:schemaRefs>
    <ds:schemaRef ds:uri="9b2e1003-0b47-49a7-a640-3e8f90d5473b"/>
    <ds:schemaRef ds:uri="http://purl.org/dc/dcmitype/"/>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86471c61-e26c-4c51-a791-dba3fd447915"/>
    <ds:schemaRef ds:uri="http://www.w3.org/XML/1998/namespace"/>
  </ds:schemaRefs>
</ds:datastoreItem>
</file>

<file path=customXml/itemProps2.xml><?xml version="1.0" encoding="utf-8"?>
<ds:datastoreItem xmlns:ds="http://schemas.openxmlformats.org/officeDocument/2006/customXml" ds:itemID="{03B9EFCE-B24B-4AD0-9625-5462E2ED2451}">
  <ds:schemaRefs>
    <ds:schemaRef ds:uri="http://schemas.microsoft.com/sharepoint/v3/contenttype/forms"/>
  </ds:schemaRefs>
</ds:datastoreItem>
</file>

<file path=customXml/itemProps3.xml><?xml version="1.0" encoding="utf-8"?>
<ds:datastoreItem xmlns:ds="http://schemas.openxmlformats.org/officeDocument/2006/customXml" ds:itemID="{0F24B2AF-F12C-4CC3-AB5A-E0B6A39F5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71c61-e26c-4c51-a791-dba3fd447915"/>
    <ds:schemaRef ds:uri="9b2e1003-0b47-49a7-a640-3e8f90d54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DEC698-1608-47D7-B75F-955D2235D19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STAT2025</vt:lpstr>
      <vt:lpstr>STAT2025!Druckbereich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kreisweise Längenstatistik Thüringen 2023 ohne Äste</dc:title>
  <dc:subject>Freistaat Thüringen</dc:subject>
  <dc:creator>Klimmt, Abt Datenbanken/GIS</dc:creator>
  <cp:lastModifiedBy>TLBV Wolf, Florian</cp:lastModifiedBy>
  <cp:lastPrinted>2025-06-06T07:01:35Z</cp:lastPrinted>
  <dcterms:created xsi:type="dcterms:W3CDTF">2002-03-12T09:06:55Z</dcterms:created>
  <dcterms:modified xsi:type="dcterms:W3CDTF">2025-06-06T07:07:04Z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0x0101000EDEA2723FB17E468DB9F8CBEE51D9ED0006ED4406D4535145ABCFBBE0E2077083</vt:lpwstr>
  </property>
</Properties>
</file>